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7" firstSheet="0" activeTab="2"/>
  </bookViews>
  <sheets>
    <sheet name="Diamantina" sheetId="1" state="visible" r:id="rId2"/>
    <sheet name="Janauba" sheetId="2" state="visible" r:id="rId3"/>
    <sheet name="Unaí" sheetId="3" state="visible" r:id="rId4"/>
    <sheet name="Informações sobre os prédios" sheetId="4" state="hidden" r:id="rId5"/>
    <sheet name="Dados sobre prédios - Comprimen" sheetId="5" state="hidden" r:id="rId6"/>
    <sheet name="encaminhamento subterraneo" sheetId="6" state="hidden" r:id="rId7"/>
  </sheets>
  <definedNames>
    <definedName function="false" hidden="false" localSheetId="0" name="_xlnm.Print_Area" vbProcedure="false">Diamantina!$A$1:$F$74</definedName>
    <definedName function="false" hidden="false" localSheetId="2" name="_xlnm.Print_Area" vbProcedure="false">Unaí!$A$1:$F$32</definedName>
    <definedName function="false" hidden="false" localSheetId="0" name="_xlnm.Print_Area" vbProcedure="false">Diamantina!$A$1:$F$74</definedName>
    <definedName function="false" hidden="false" localSheetId="2" name="_xlnm.Print_Area" vbProcedure="false">Unaí!$A$1:$F$32</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<sst xmlns="http://schemas.openxmlformats.org/spreadsheetml/2006/main" count="626" uniqueCount="284">
  <si>
    <t xml:space="preserve">12. ANEXO XII - QUANTITATIVO DE MATERIAIS POR CIDADE</t>
  </si>
  <si>
    <t xml:space="preserve">PLANILHA DE SERVIÇOS</t>
  </si>
  <si>
    <t xml:space="preserve">Lote 1 – DIAMANTINA: Execução, manutenção e remanejamento de pontos de rede CAT 5 e CAT 6 e fibra óptica, através de infraestrutura de cabeamento lógico, de serviços de obra civil, para redes locais de informática, com fornecimento de materiais, insumos, certificações e mão de obra</t>
  </si>
  <si>
    <t xml:space="preserve">ITEM</t>
  </si>
  <si>
    <t xml:space="preserve">DESCRIÇÃO DE SERVICOS</t>
  </si>
  <si>
    <t xml:space="preserve">Observações adicionais</t>
  </si>
  <si>
    <t xml:space="preserve">UNID.</t>
  </si>
  <si>
    <t xml:space="preserve">forma de cálculo</t>
  </si>
  <si>
    <t xml:space="preserve">QT.</t>
  </si>
  <si>
    <t xml:space="preserve">Lab. Microbiologia do Solo</t>
  </si>
  <si>
    <t xml:space="preserve">Compostágem/Minhocultura</t>
  </si>
  <si>
    <t xml:space="preserve">Pavilhão de Aulas 2</t>
  </si>
  <si>
    <t xml:space="preserve">Estudo em Humanidades</t>
  </si>
  <si>
    <t xml:space="preserve">Anatomia e Fisiologia Animal</t>
  </si>
  <si>
    <t xml:space="preserve">Biotério</t>
  </si>
  <si>
    <t xml:space="preserve">Laboratório de Nutrição Experimental (antigo biotério da nutrição)</t>
  </si>
  <si>
    <t xml:space="preserve">Educação Física</t>
  </si>
  <si>
    <t xml:space="preserve">Administrativo FCBS</t>
  </si>
  <si>
    <t xml:space="preserve">Pavilhão de Aulas 3</t>
  </si>
  <si>
    <t xml:space="preserve">Bloco 1</t>
  </si>
  <si>
    <t xml:space="preserve">Bloco 2</t>
  </si>
  <si>
    <t xml:space="preserve">Bloco 3</t>
  </si>
  <si>
    <t xml:space="preserve">Restaurante</t>
  </si>
  <si>
    <t xml:space="preserve">EAD</t>
  </si>
  <si>
    <t xml:space="preserve">Biblioteca Antiga</t>
  </si>
  <si>
    <t xml:space="preserve">Admin 1</t>
  </si>
  <si>
    <t xml:space="preserve">Admin 2</t>
  </si>
  <si>
    <t xml:space="preserve">Antiga Fisioterapia (Atualmente Ead)</t>
  </si>
  <si>
    <t xml:space="preserve">antiga Nutrição</t>
  </si>
  <si>
    <t xml:space="preserve">Análises Clínicas</t>
  </si>
  <si>
    <t xml:space="preserve">Farmácia Industrial</t>
  </si>
  <si>
    <t xml:space="preserve">Farmácia</t>
  </si>
  <si>
    <t xml:space="preserve">Agrárias</t>
  </si>
  <si>
    <t xml:space="preserve">Manutenção Eletrônica</t>
  </si>
  <si>
    <t xml:space="preserve">Elétrica</t>
  </si>
  <si>
    <t xml:space="preserve">Proace</t>
  </si>
  <si>
    <t xml:space="preserve">FIH</t>
  </si>
  <si>
    <t xml:space="preserve">CIPQ</t>
  </si>
  <si>
    <t xml:space="preserve">Fisioterapia 2º pavimento</t>
  </si>
  <si>
    <t xml:space="preserve">Centro de Estudos Geociências – CeGeo (Antigo Nugeo)</t>
  </si>
  <si>
    <t xml:space="preserve">Campus 1</t>
  </si>
  <si>
    <t xml:space="preserve">Moradia Estudantil</t>
  </si>
  <si>
    <t xml:space="preserve">BACKBONE</t>
  </si>
  <si>
    <t xml:space="preserve">RESERVA TÉCNICA</t>
  </si>
  <si>
    <t xml:space="preserve">Lançamento de cabo UTP CAT 5E, em infraestrutura existente ou a ser contratada em outros ítens deste edital. Para este item deve ser incluindo os seguitens materiais e serviços: mão de obra, cabo UTP CAT 5E , acessórios como abraçadeira tipo hellermann, abraçadeira em velcro, anilha, etiqueta e identificação. Os cabos UTP devem ser lançados em eletrodutos e ou eletrocalhas, ao mesmo tempo em que retirados da embalagem. Em trechos onde devam ser lançados mais de um cabo em tubulação, todos os cabos devem ser lançados juntos, respeitando a taxa de ocupação. Devem ser lançados obedecendo o raio de curvatura mínimo que e de 4 vezes o seu diâmetro nominal; Devem ser agrupados sem que haja estrangulamento, torção, trancamentos e ou até mesmo pisados com risco de provocar alterações nas suas características originais. É vedado a reutilização de cabos UTP de outras instalações; Não ultrapassar o comprimento máximo permitido por norma; Devem ser identificados com materiais de identificação padronizados e resistentes ao lançamento para que os mesmos possam ser reconhecidos aos seus devidos pontos; Não devem ser lançados em dutos com umidade excessiva; Deve evitar ser lançados próximos de fonte de calor respeitando a temperatura máxima de 60ºC; Não poderão ser feitos emendas ao longo do lance, com risco de oxidação e com isto provocar falhas na comunicação; Os vários cabos devem passar por um mesmo caminho, estes devem ser amarrados, observando-se o cuidado de não estrangular os cabos por excesso de pressão em abraçadeiras ou fitas hellermann; Não deverão ser acomodados na mesma infraestrutura juntos com cabos de energia e ou aterramentos; Não devem ser lançados em infraestrutura que apresentem arestas vivas ou rebarbas. Quando a infraestrutura for composta de matérias metálicas, nunca lançar os cabos próximos de fontes de energia eletromagnética como condutores elétricos, transformadores, motores elétricos, reatores de lâmpadas fluorescentes, estabilizadores de tensão, nobreaks e etc. Este item compreende o serviço de lançamento com fornecimento do cabo. No Anexo VII do Edital constam as características mínimas exigidas para este item, que deve ser do fabricante Furukawa.</t>
  </si>
  <si>
    <t xml:space="preserve">Mais de 90% os pontos serão em tomadas duplas, ou seja 2 pontos por cada condulete. Este serviço contempla o fornecimento de cabo e serviço de instalação do mesmo em estrutura existente ou a ser contratada em outros itens deste edital</t>
  </si>
  <si>
    <t xml:space="preserve">metro linear</t>
  </si>
  <si>
    <t xml:space="preserve">O quantitativo de metro linear é definido pelo quantitativo de pontos de rede em cada prédio, multiplicados pela distância média (39,53m) de pontos em prédios conde existe cabeamento.</t>
  </si>
  <si>
    <t xml:space="preserve">Lançamento de cabo UTP CAT 6, em infraestrutura existente ou a ser contratada em outros ítens deste edital. Para este item deve ser incluindo os seguitens materiais e serviços: mão de obra, cabo UTP CAT 6 , acessórios como abraçadeira tipo hellermann, abraçadeira em velcro, anilha, etiqueta e identificação..Os cabos UTP devem ser lançados em eletrodutos e ou eletrocalhas, ao mesmo tempo em que retirados da embalagem. Em trechos onde devam ser lançados mais de um cabo em tubulação, todos os cabos devem ser lançados juntos, respeitando a taxa de ocupação. Devem ser lançados obedecendo o raio de curvatura mínimo que e de 4 vezes o seu diâmetro nominal; Devem ser agrupados sem que haja estrangulamento, torção, trancamentos e ou até mesmo pisados com risco de provocar alterações nas suas características originais. É vedado a reutilização de cabos UTP de outras instalações; Não ultrapassar o comprimento máximo permitido por norma; Devem ser identificados com materiais de identificação padronizados e resistentes ao lançamento para que os mesmos possam ser reconhecidos aos seus devidos pontos; Não devem ser lançados em dutos com umidade excessiva; Deve evitar ser lançados próximos de fonte de calor respeitando a temperatura máxima de 60ºC; Não poderão ser feitos emendas ao longo do lance, com risco de oxidação e com isto provocar falhas na comunicação; Os vários cabos devem passar por um mesmo caminho, estes devem ser amarrados, observando-se o cuidado de não estrangular os cabos por excesso de pressão em abraçadeiras ou fitas hellermann; Não deverão ser acomodados na mesma infraestrutura juntos com cabos de energia e ou aterramentos; Não devem ser lançados em infraestrutura que apresentem arestas vivas ou rebarbas. Quando a infraestrutura for composta de matérias metálicas, nunca lançar os cabos próximos de fontes de energia eletromagnética como condutores elétricos, transformadores, motores elétricos, reatores de lâmpadas fluorescentes, estabilizadores de tensão, nobreaks e etc. Este item compreende no serviço de lançamento com fornecimento do cabo. No Anexo VII do Edital constam as características mínimas exigidas para este item, que deve ser do fabricante Furukawa.</t>
  </si>
  <si>
    <t xml:space="preserve">Efetivação de ponto de rede CAT 5E, incluindo materiais: uma tomada fêmea RJ-45 CAT 5E, espelho para condulete, etiqueta, anilha, condulete metálico,  parafusos e buchas, identificação com etiquetas térmicas, certificação e documentação. Imprescindível a aplicação da norma ANSI/TIA / 568-C.0, essencial para manter o desempenho da conexão quando terminada a um cabo par trançado equilibrado e deve seguir estritamente as instruções do fabricante quanto a forma de conexão, mantendo a geometria do cabo o mais próximo do conector não superior a 13 mm (0,5 pol), evitando a falha em enlaces curtos. A conectividade correta das tomadas de telecomunicações / conectores deve seguir a norma ANSI / TIA-568-C.2, no formato T568A, (Wire Map). Deverá ser fornecido o Conector RJ-45 Femea do mesmo fabricante do cabo categoria 5e, características mínimas exigidas estão descritas no Anexo VII do Edital. Os pontos de conexão deve seguir o padrão de identificação  obrigatório, em concordância com a norma TIA/EIA 606. Deverão possuir identificação cumprindo os requisitos de legibilidade, desconfiguração, exposição e de adesão a norma UL 969; A pré-impressão deve usar meio mecânico a laser; Deve proporcionar um substrato de vinil com area de impressão em branco auto laminados enrolada no cabo. Todas as tomadas, cabos e painéis e componentes associados devem ser totalmente montados e identificados antes da certificação. Qualquer teste realizado em sistemas incompletos deve ser refeito após a conclusão do trabalho. Os cabos quando terminados no rack deve ser amarado com velcro, e deve seguir a orientação do patch pannel, evitando grandes formações de cabos de um único lado. A Certificação de ponto de rede deve ter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NBR-14565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</si>
  <si>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Para efeito de cálculo de custo, mais de 90% os pontos serão em tomadas duplas, ou seja 2 pontos por cada condulete</t>
  </si>
  <si>
    <t xml:space="preserve">unid</t>
  </si>
  <si>
    <t xml:space="preserve">O quantitativo de pontos de rede foi definido após visitas in loco e com base em normas técnicas  especialmente ABNT/NBR 14565 onde descreve a necessidade de pelo menos 3 pontos de rede por área de trabalho</t>
  </si>
  <si>
    <t xml:space="preserve">Efetivação de ponto de rede CAT 6, incluindo materiais: uma tomada fêmea RJ-45 CAT 6, espelho para condulete, etiqueta, anilha, condulete metálico,  parafusos e buchas, identificação com etiquetas térmicas, certificação e documentação. Imprescindível a aplicação da norma ANSI/TIA / 568-C.0, essencial para manter o desempenho da conexão quando terminada a um cabo par trançado equilibrado e deve seguir estritamente as instruções do fabricante quanto a forma de conexão, mantendo a geometria do cabo o mais próximo do conector não superior a 13 mm (0,5 pol), evitando a falha em enlaces curtos. A conectividade correta das tomadas de telecomunicações / conectores deve seguir a norma ANSI / TIA-568-C.2, no formato T568A, (Wire Map). Deverá ser fornecido o Conector RJ-45 Femea do mesmo fabricante do cabo categoria 5e, características mínimas exigidas estão descritas no Anexo VII do Edital. Os pontos de conexão deve seguir o padrão de identificação  obrigatório, em concordância com a norma TIA/EIA 606. Deverão possuir identificação cumprindo os requisitos de legibilidade, desconfiguração, exposição e de adesão a norma UL 969; A pré-impressão deve usar meio mecânico a laser; Deve proporcionar um substrato de vinil com area de impressão em branco auto laminados enrolada no cabo. Todas as tomadas, cabos e painéis e componentes associados devem ser totalmente montados e identificados antes da certificação. Qualquer teste realizado em sistemas incompletos deve ser refeito após a conclusão do trabalho. Os cabos quando terminados no rack deve ser amarado com velcro, e deve seguir a orientação do patch pannel, evitando grandes formações de cabos de um único lado. A Certificação de ponto de rede deve ter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NBR-14565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</si>
  <si>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Fornecimento, instalação e conectorização de patch panel padrão 19”, 24 portas RJ-45 CAT 5E, implantado e incluindo materiais: patch panel RJ-45 CAT 5E, etiqueta para identificação das portas, anilha, abraçadeira tipo hellermann, abraçadeira em velcro, parafusos, demais acessórios. As especificações devem atender às caracteristicas presentes no anexo II.1</t>
  </si>
  <si>
    <t xml:space="preserve">O quantitativo é definido pelo número de pontos a serem instalados no prédio divido por 12 que é a média de ocupação em cada patch panel</t>
  </si>
  <si>
    <t xml:space="preserve">Fornecimento, instalação e conectorização de patch panel padrão 19”, 24 portas RJ-45 CAT 6, implantado e incluindo materiais: patch panel RJ-45 CAT 6, etiqueta para identificação das portas, anilha, abraçadeira tipo hellermann, abraçadeira em velcro, parafusos, demais acessórios. As especificações devem atender às caracteristicas presentes no anexo II.</t>
  </si>
  <si>
    <t xml:space="preserve">Certificação de ponto EXISTENTE de rede cat 5e ou cat 6 com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NBR- 4565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</si>
  <si>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Todos os pontos de rede da UFVJM são certificados, mas devido a mudanças de localização, alguns pontos devem ser novamente cetificados</t>
  </si>
  <si>
    <t xml:space="preserve">O quantitativo foi baseado em quantidade de pontos que foram alterados após execuções em prédios já com cabeamento existente, como por exemplo Reitoria.</t>
  </si>
  <si>
    <t xml:space="preserve">Fornecimento e lançamento de cabo óptico MM para uso interno/externo composto por 4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</si>
  <si>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ESTE SERVIÇO CONTEMPLA o fornecimento de cabo e serviço de instalação do mesmo em estrutura existente ou a ser contratada em outros itens deste edital, identificação e certificação. Deve ser contemplado desde a saída do cabo da caixa de emenda ou derivação óptica, se ela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NÃO CONTEMPLA: fusões, fornecimento de terminador óptico ou DIO, estes serviços e materiais serão solicitados paralelamente em outros itens deste edital</t>
  </si>
  <si>
    <t xml:space="preserve">A metragem foi definida em medições realizadas nos referidos prédios</t>
  </si>
  <si>
    <t xml:space="preserve">Fornecimento e lançamento de cabo óptico MM para uso interno/externo composto por 12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</si>
  <si>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MM para uso interno/externo composto por 48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</si>
  <si>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lançamentode cabo óptico MM para uso interno/externo composto por 4 fibras, monomodo de 9/125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</si>
  <si>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MM para uso interno/externo composto por 12 fibras, monomodo de 9/125 micrômetros, em encaminhamento existente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</si>
  <si>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SM para uso Externo e autossustentável em vãos de até 80m, composto por 12 fibras monomodo de 9/125 micrômetros,  para distribuição de enlace em vias aéreas quer seja em postes/dutos subterrâneos existentes.  Deve contemplar o fornecimento e lançamento de cabo óptico autossustentável.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 durante o lançamento; eventuais amarrações provisórias de quaisquer tipos em cabos existentes a serem removidos; Suporte para acomodação de sobras técnicas; As sobras técnicas em cada 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</si>
  <si>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ESTE SERVIÇO CONTEMPLA o fornecimento de cabo e serviço de instalação do mesmo em estrutura existente ou a ser contratada em outros itens deste edital, identificação e certificação. Deve ser contemplado a descida do poste para até dentro do prédio distribuidor, nesse caso a fibra deve seguir por encaminhamento de eletrodutos do poste até a caixa de passagem localizada em sua base e posteriomente seguir em encaminhamento subterrâneo. NÃO CONTEMPLA: fusões, fornecimento de terminador óptico ou DIO, estes serviços e materiais serão solicitados paralelamente em outros itens deste edital</t>
  </si>
  <si>
    <t xml:space="preserve">Fornecimento e lançamento de cabo óptico SM para uso Externo e autossustentável em vãos de até 80m, composto por 24 fibras monomodo de 9/125 micrômetros, para distribuição de enlace em vias aéreas quer seja em postes/dutos subterrâneos existentes. Deve contemplar o fornecimento e lançamento de cabo óptico autossustentável e sua entrada e ou saída do armário de telecomunicação do prédio distribuidor.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 durante o lançamento; eventuais amarrações provisórias de quaisquer tipos em cabos existentes a serem removidos; Suporte para acomodação de sobras técnicas; As sobras técnicas em cada 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</si>
  <si>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SM para uso Externo e autossustentável em vãos de até 80m, composto por 48 fibras monomodo de 9/125 micrômetros, para distribuição de enlace em vias aéreas quer seja em postes/dutos subterrâneos existentes. Deve contemplar o fornecimento e lançamento de cabo óptico autossustentável e sua entrada e ou saída do armário de telecomunicação do prédio distribuidor.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  durante o lançamento; eventuais amarrações provisórias de quaisquer tipos em cabos existentes a serem removidos; Suporte para acomodação de sobras técnicas; As sobras técnicas em cadaextremidade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</si>
  <si>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SM para uso Externo e autossustentável em vãos de até 80m, composto por 120 fibras monomodo de 9/125 micrômetros, para distribuição de enlace em vias aéreas quer seja em postes/dutos subterrâneos existentes. Deve contemplar o fornecimento e lançamento de cabo óptico autossustentável e sua entrada e ou saída do armário de  telecomunicação do prédio distribuidor.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cabosdurante o lançamento; eventuais amarrações provisórias de quaisquer tipos em cabos existentes a serem removidos; Suporte para acomodação de sobras técnicas; As sobras técnicas em cada 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</si>
  <si>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Certificação de lance em fibra óptica multímodo de 50/125 mm ou 62,5/125 mm ou monomodo de 9/125 micrômetro.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</si>
  <si>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Como os itens anteriores relacionados à fornecimento e lançamento de fibras, este item destina-se a certificações de fibras já lançadas pela UFVJM</t>
  </si>
  <si>
    <t xml:space="preserve">É uma estimativa de necessidade para antender a demandas existentes ou que aparecerão durante a implatacação de novos cabeamentos</t>
  </si>
  <si>
    <t xml:space="preserve">Fornecimento e Instalação aparente de eletrocalha 50 mm (largura) x 50 mm (altura) mm  lisa, septada, com tampa e acessórios, de aço galvanizado na posição vertical e/ou horizontal, parede e/ou pendentes no teto. Deve ser incluído acessórios caso necessite: eletrocalha de aço galvanizado, septo, tampa, curva, derivação TE, saída de cabo, cruzeta, curva, junção, cordoalha chata flexível, suporte, tirante, mão francesa, suspensão para tirante, bucha, parafuso, porcas, arruela, pinos de fixação tipo Walsiva, demais. Deve ser previsto a interligação desta estrutura com outras de menores ou maiores dimensões de ocupação conforme normas EIA/TIA e documentação. Deve ser respeitadas as seguitens normas: 
NBR - 8851/87 – Parafuso sextavado para uso estrutural – dimensões;
PB-44 - Porcas sextavadas – dimensões;
PB-97 - Parafusos, porcas e peças roscadas similares;
ASTM-E-376 - Measuring coating thickness by magnetic – field oreddy current (electromagnetic) test methods;
ASTM-A153-73 - Specification for zinc coating on iron and steel hardware;
MB-25-I /II/III-        Determinação da massa do revestimento – método de ensaio e
SAE-1010/1020 - SAE Carbon Steel Bars.
Será permitida a utilização de normas de outras organizações, desde que elas assegurem qualidade igual ou superior à das normas relacionadas e não contrariem a presente especificação técnica descritas no Anexo VII do Edital. Deverão ser cuidadosamente dispostas e adequadamente alinhadas. As mudanças de direção nas trajetórias deverão ser feitas utilizando curvas de raio longo, atendendo os requisitos da norma ANSI/TIA/EIA-569-B quanto a taxas de ocupação e as especificações do fabricante tanto durante como após a instalação. Os pontos da rede estruturada deverão ser interligados a eletrocalhas através de perfilado liso ou eletroduto. A abertura de furos ou rasgos para passagens e eletrodutos, calhas e/ou perfilados, deverão ser executados com equipamentos que garantam o perfeito acabamento do serviço, devendo ser rigorosamente executada a recomposição da proteção contra oxidação, em qualidade igual ou superior ao original do equipamento.</t>
  </si>
  <si>
    <t xml:space="preserve">O cálculo consiste no uso de 3 parâmetros: quantitativo de pontos de rede, comprimento e quantidade de andares do prédio. Para este item se o quantitativo de pontos for menor ou igual a 22 (números de pontos suportados para este item segundo normas técnicas), multiplica-se o comprimento pelo quantitativo de andares</t>
  </si>
  <si>
    <t xml:space="preserve">Fornecimento e Instalação aparente de eletrocalha 100 mm  (largura)  x 50 mm (altura) lisa, septada, com tampa e acessórios, de aço galvanizado na posição vertical e/ou horizontal, parede e/ou pendentes no teto. Deve ser incuido acessórios caso necessite: eletrocalha de aço galvanizado, septo, tampa, curva, derivação TE, saída de cabo, cruzeta, curva, junção, cordoalha chata flexível, suporte, tirante, mão francesa, suspensão para tirante, bucha, parafuso, porcas, arruela, pinos de fixação tipo Walsiva, demais. Deve ser previsto a interligação desta estrutura com outras de menores ou maiores dimensões conforme normas EIA/TIA e documentação. Deve ser respeitadas as seguitens normas: 
NBR - 8851/87 – Parafuso sextavado para uso estrutural – dimensões;
PB-44 - Porcas sextavadas – dimensões;
PB-97 - Parafusos, porcas e peças roscadas similares;
ASTM-E-376 - Measuring coating thickness by magnetic – field oreddy current (electromagnetic) test methods;
ASTM-A153-73 - Specification for zinc coating on iron and steel hardware;
MB-25-I /II/III-        Determinação da massa do revestimento – método de ensaio e
SAE-1010/1020 - SAE Carbon Steel Bars.
Será permitida a utilização de normas de outras organizações, desde que elas assegurem qualidade igual ou superior à das normas relacionadas e não contrariem a presente especificação técnica descritas no Anexo VII do Edital. Deverão ser cuidadosamente dispostas e adequadamente alinhadas. As mudanças de direção nas trajetórias deverão ser feitas utilizando curvas de raio longo, atendendo os requisitos da norma ANSI/TIA/EIA-569-B quanto a taxas de ocupação e as especificações do fabricante tanto durante como após a instalação. Os pontos da rede estruturada deverão ser interligados a eletrocalhas através de perfilado liso ou eletroduto. A abertura de furos ou rasgos para passagens e eletrodutos, calhas e/ou perfilados, deverão ser executados com equipamentos que garantam o perfeito acabamento do serviço, devendo ser rigorosamente executada a recomposição da proteção contra oxidação, em qualidade igual ou superior ao original do equipamento.</t>
  </si>
  <si>
    <t xml:space="preserve">O cálculo consiste no uso de 3 parâmetros: quantitativo de pontos de rede, comprimento e quantidade de andares do prédio. Para este item se o quantitativo de pontos for maior que 22 e menor ou igual a 44 (números de pontos suportados para este item segundo normas técnicas), multiplica-se o comprimento pelo quantitativo de andares</t>
  </si>
  <si>
    <t xml:space="preserve">Fornecimento e Instalação aparente de eletrocalha 200 mm (largura) x 100 mm (altura)   lisa, septada, com tampa e acessórios, de aço galvanizado na posição vertical e/ou horizontal, parede e/ou pendentes no teto. Deve ser incuido acessórios caso necessite: eletrocalha de aço galvanizado, septo, tampa, curva, derivação TE, saída de cabo, cruzeta, curva, junção, cordoalha chata flexível, suporte, tirante, mão francesa, suspensão para tirante, bucha, parafuso, porcas, arruela, pinos de fixação tipo Walsiva, demais. Deve ser previsto a interligação desta estrutura com outras de menores ou maiores dimensões conforme normas EIA/TIA e documentação. Deve ser respeitadas as seguitens normas: 
NBR - 8851/87 – Parafuso sextavado para uso estrutural – dimensões;
PB-44 - Porcas sextavadas – dimensões;
PB-97 - Parafusos, porcas e peças roscadas similares;
ASTM-E-376 - Measuring coating thickness by magnetic – field oreddy current (electromagnetic) test methods;
ASTM-A153-73 - Specification for zinc coating on iron and steel hardware;
MB-25-I /II/III-        Determinação da massa do revestimento – método de ensaio e
SAE-1010/1020 - SAE Carbon Steel Bars.
Será permitida a utilização de normas de outras organizações, desde que elas assegurem qualidade igual ou superior à das normas relacionadas e não contrariem a presente especificação técnica descritas no Anexo VII do Edital. Deverão ser cuidadosamente dispostas e adequadamente alinhadas. As mudanças de direção nas trajetórias deverão ser feitas utilizando curvas de raio longo, atendendo os requisitos da norma ANSI/TIA/EIA-569-B quanto a taxas de ocupação e as especificações do fabricante tanto durante como após a instalação. Os pontos da rede estruturada deverão ser interligados a eletrocalhas através de perfilado liso ou eletroduto. A abertura de furos ou rasgos para passagens e eletrodutos, calhas e/ou perfilados, deverão ser executados com equipamentos que garantam o perfeito acabamento do serviço, devendo ser rigorosamente executada a recomposição da proteção contra oxidação, em qualidade igual ou superior ao original do equipamento.</t>
  </si>
  <si>
    <t xml:space="preserve">O cálculo consiste no uso de 3 parâmetros: quantitativo de pontos de rede, comprimento e quantidade de andares do prédio. Para este item se o quantitativo de pontos for maior que 44 (números de pontos suportados para este item segundo normas técnicas), multiplica-se o comprimento pelo quantitativo de andares</t>
  </si>
  <si>
    <t xml:space="preserve">Fornecimento e Instalação aparente de eletroduto de ferro galvanizado semipesado implantado, diâmetro nominal de 1'' cuidadosamente dispostos e adequadamente alinhados. Deve ser incluindo os seguitens materiais caso necessite: eletroduto de ferro galvanizado semipesado diâmetro nominal de 1 '',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com outros eletrodutoos, eletrocalhas, perfilados, etc. A taxa de ocupação deve ser respeitada conforme normas EIA/TIA.</t>
  </si>
  <si>
    <t xml:space="preserve">É a metragem de cabos descritas no item lançamento de cabos UTP divido por 2 que a média de utilização  por eletroduto deste diâmetro</t>
  </si>
  <si>
    <t xml:space="preserve">Fornecimento e Instalação aparente de eletroduto de ferro galvanizado semipesado implantado, diâmetro nominal de 1 1/2'' cuidadosamente dispostos e adequadamente alinhados. Deve ser incluindo os seguitens materiais caso necessite: eletroduto de ferro galvanizado semipesado diâmetro nominal de 1 1/2''',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desta estrutura com outras de menor ou maior dimensão, eletrocalhas, perfilados, etc. A taxa de ocupação deve ser respeitada conforme normas EIA/TIA.</t>
  </si>
  <si>
    <t xml:space="preserve">É a metragem de cabos descritas no item lançamento de cabos UTP divido por 15 que a média de utilização  por eletroduto deste diâmetro</t>
  </si>
  <si>
    <t xml:space="preserve">Fornecimento e Instalação aparente de eletroduto de ferro galvanizado semipesado implantado, diâmetro nominal de 2'' cuidadosamente dispostos e adequadamente alinhados. Deve ser incluindo os seguitens materiais caso necessite: eletroduto de ferro galvanizado semipesado diâmetro nominal de 2'',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desta estrutura com outras de menor ou maior dimensão, eletrocalhas, perfilados, etc. A taxa de ocupação deve ser respeitada conforme normas EIA/TIA.</t>
  </si>
  <si>
    <t xml:space="preserve">É a metragem de cabos descritas no item lançamento de cabos UTP divido por 20 que a média de utilização  por eletroduto deste diâmetro</t>
  </si>
  <si>
    <t xml:space="preserve">Fornecimento e Instalação aparente de eletroduto flexível, corrugado, tipo “seal tube”, galvanizado, alma de aço, revestido em PVC antichama,diâmetro nominal de 1" . Deve ser incluindo os seguitens materiais caso necessite:  caixa de passagem, condulete ou caixa de sobrepor em alumínio, tampa cega unidut, abraçadeira tipo UNHA com base de apoio com cunha de aperto, parafuso, bucha, arruela, porcas, conector giratório, demais. Deve ser previsto a interligação desta estrutura com outras de menores ou maiores dimensões conforme normas EIA/TIA e documentação.</t>
  </si>
  <si>
    <t xml:space="preserve">É a metragem de cabos descritas no item lançamento de cabos UTP divido por 30 que a média de utilização  por eletroduto deste diâmetro</t>
  </si>
  <si>
    <t xml:space="preserve">Fornecimento e Instalação aparente de eletroduto flexível, corrugado, tipo “seal tube”, galvanizado, alma de aço, revestido em PVC antichama,diâmetro nominal de 1 1/2''. Deve ser incluindo os seguitens materiais caso necessite:  caixa de passagem, condulete ou caixa de sobrepor em alumínio, tampa cega unidut, abraçadeira tipo UNHA com base de apoio com cunha de aperto, parafuso, bucha, arruela, porcas, conector giratório, demais. Deve ser previsto a interligação desta estrutura com outras de menores ou maiores dimensões conforme normas EIA/TIA e documentação.</t>
  </si>
  <si>
    <t xml:space="preserve">É a metragem de cabos descritas no item lançamento de cabos UTP divido por 60 que a média de utilização  por eletroduto deste diâmetro</t>
  </si>
  <si>
    <t xml:space="preserve">Fornecimento e Instalação aparente de eletroduto flexível, corrugado, tipo “seal tube”, galvanizado , alma de aço, revestido em PVC antichama,diâmetro nominal de 2''. Deve ser incluindo os seguitens materiais caso necessite:  caixa de passagem, condulete ou caixa de sobrepor em alumínio, tampa cega unidut, abraçadeira tipo UNHA com base de apoio com cunha de aperto, parafuso, bucha, arruela, porcas, conector giratório, demais. Deve ser previsto a interligação desta estrutura com outras de menores ou maiores dimensões conforme normas EIA/TIA e documentação.</t>
  </si>
  <si>
    <t xml:space="preserve">É a metragem de cabos descritas no item lançamento de cabos UTP divido por 100 que a média de utilização  por eletroduto deste diâmetro</t>
  </si>
  <si>
    <t xml:space="preserve">Fornecimento e Instalação aparente de coluna de tomadas em chapa de aço galvanizada com pintura eletrostática e texturizada, septado, com tampa e acessórios, com dimensões mínimas de 73x103x300mm, implantado, incluindo materiais: coluna de tomadas, base, arremates, tampas, suporte para tomada de energia, suporte para tomada RJ-45, sapatas de fixação, cordoalha chata flexível, parafuso, bucha, porcas, demais. Deve ser previsto a interligação desta estrutura com outras de menores ou maiores dimensões conforme normas EIA/TIA e documentação.</t>
  </si>
  <si>
    <t xml:space="preserve">O quantitativo foi definido após visitas in loco e com base em normas técnicas  especialmente ABNT/NBR 14565 onde descreve a necessidade de pelo menos 3 pontos de rede por área de trabalho</t>
  </si>
  <si>
    <t xml:space="preserve">Fornecimento e instalação de rack fechado padrão 19” fixado em parede, altura 12 U e 
profundidade 800 mm, incluindo fornecimento e instalação de materiais: rack, porta 
com visor de policarbonato/vidro temperado ou metálico, conjunto segundo plano de 
montagem, 02 ventiladores de teto ,02 bandejas, parafusos, porcas gaiola, arruelas, 
buchas, demais acessórios, etiquetas, com identificação e documentação.</t>
  </si>
  <si>
    <t xml:space="preserve">O quantitativo foi definido após visitas in loco.</t>
  </si>
  <si>
    <t xml:space="preserve">Fornecimento e instalação de rack fechado padrão 19” de piso, altura 24 U e 
profundidade mínima 800 mm, incluindo fornecimento e instalação de materiais: 
rack, porta com visor de policarbonato/vidro temperado , mínimo de 02 ventiladores 
de teto , conjunto segundo plano de montagem, mínimo de 02 bandejas, régua de 08 
tomadas elétricas padrão brasileiro (conforme norma NBR 14136), parafusos, porcas 
gaiola, arruelas, demais acessórios, etiquetas, com identificação e documentação.</t>
  </si>
  <si>
    <t xml:space="preserve">Fornecimento e instalação de rack fechado padrão 19” de piso, altura 44 U, 
profundidade mínima de 800 mm, incluindo fornecimento e instalação de materiais: 
rack, porta com visor de vidro temperado, mínimo 02 ventiladores de 
teto, conjunto segundo plano de montagem, mínimo de 02 bandejas, régua de 12 
tomadas elétricas padrão brasileiro (conforme norma NBR 14136), parafusos, porcas 
gaiola, arruelas, demais acessórios, etiquetas, com identificação e documentação.</t>
  </si>
  <si>
    <t xml:space="preserve">Fornecimento e Instalação de  organizador/guia de cabos horizontal padrão 19” com tampas, implantado e incluindo materiais: guia, tampa, parafusos, demais acessórios, identificação e documentação.</t>
  </si>
  <si>
    <t xml:space="preserve">Para este quantitativo soma-se a quantidade de rack do item 28 x 1 unidade, mais o quantitativo do item 29 x 3 unidades, mais o quantitativo do item 30 x 6 unidades</t>
  </si>
  <si>
    <t xml:space="preserve">Fornecimento e instalação de tampa cega em rack padrão 
19”, com tampas, implantado, incluindo fornecimento e instalação de materiais: guia, 
tampa, parafusos, demais acessórios.</t>
  </si>
  <si>
    <t xml:space="preserve">Fornecimento e instalação de régua de tomada para rack 19” com 12 tomadas padrão brasileiro (conforme norma NBR 14136), parafusos, porcas, gaiola, arruelas, demais acessórios, etiquetas, com identificação e documentação.</t>
  </si>
  <si>
    <t xml:space="preserve">Para este quantitativo uma unidade para cada rack dos itens 29, 29 e 30</t>
  </si>
  <si>
    <t xml:space="preserve">Fornecimento e instalação de par de conversores de Mídia Gigabit Ethernet Monomodo (Deve proporcionar a conversão de dados de fibra óptica para utp ou vice-versa). Deverá ser fornecido um par de equipamento, sendo um para cada ponta da fibra a ser interligada (A+B), garantindo assim a perfeita comunicação entre eles. As especificações devem atender às caracteristicas presentes no anexo II.</t>
  </si>
  <si>
    <t xml:space="preserve">Para este item não está incluso a fusão de fibras, que será solicitado em outro item deste edital</t>
  </si>
  <si>
    <t xml:space="preserve">par</t>
  </si>
  <si>
    <t xml:space="preserve">O quantitativo foi defido com base em visitas pelo campus</t>
  </si>
  <si>
    <t xml:space="preserve">Fornecimento e instalação de par de conversores de Mídia Gigabit Ethernet Multimodo (Deve proporcionar a conversão de dados de fibra óptica para utp ou vice-versa). Deverá ser fornecido um par de equipamento, sendo um para cada ponta da fibra a ser interligada (A+B), garantindo assim a perfeita comunicação entre eles. As especificações devem atender às caracteristicas presentes no anexo II.</t>
  </si>
  <si>
    <r>
      <rPr>
        <sz val="12"/>
        <rFont val="Arial"/>
        <family val="2"/>
        <charset val="1"/>
      </rPr>
      <t xml:space="preserve">Fornecimento e instalação de</t>
    </r>
    <r>
      <rPr>
        <b val="true"/>
        <u val="single"/>
        <sz val="11"/>
        <rFont val="Cambria"/>
        <family val="1"/>
        <charset val="1"/>
      </rPr>
      <t xml:space="preserve">Terminador Óptico</t>
    </r>
    <r>
      <rPr>
        <sz val="12"/>
        <rFont val="Arial"/>
        <family val="2"/>
        <charset val="1"/>
      </rPr>
      <t xml:space="preserve">compatível com os adaptadores óticos (LC, ST e SC); capacidade de armazenar até 06 fibras ópticas;  utilizando emenda por conectorização ou fusão, etiquetas para 
identificação de emendas de fibra e terminações, abraçadeira tipo hellermann, 
abraçadeira em velcro, demais acessórios.</t>
    </r>
  </si>
  <si>
    <t xml:space="preserve">Fornecimento e Instalação de distribuidor interno óptico (DIO) 24 FO, tamanho 1U, padrão 19” . Fornecer e instalar dispositivo para terminação de cabos de fibras ópticas com capacidade de 24 fibras, indicado para instalações internas, interligando cabos ópticos e equipamentos. A ser instalado em bastidor (rack) padrão 19”. Deve ser composto por bastidor, módulo de conexão, módulo de emenda, módulo de armazenamento e/ou gerenciador de cordões ópticos e módulo de dispositivos ópticos passivos. Os adaptadores ópticos devem ser fixados em grupos de 6 ou 12 unidades, em painel de conexão frontal removível, de maneira que possam ser substituídos, em caso de necessidade de alteração do tipo conetor óptico utilizado e devem ser fornecidos para acomodação de conectores LC/PC ou LC/APC-SMF. As características deste item estão descritas no Anexo VII do Edital. A unidade/peça, deve contemplar o fornecimento do distribuidor interno óptico populado com 24 fibras . Os serviços de instalação deve Contemplar: Abertura do DIO; identificação da fibra óptica a ser emendada; fixação do elemento de proteção mecânica; execução e proteção da junção com o novo cordão pré-Conectorizado, (pigtail); acomodação da fibra óptica no estojo; acomodação das unidades básicas; medição da perda óptica, medição da perda óptica; emissão do relatório e fechamento do sub-bastidor.</t>
  </si>
  <si>
    <t xml:space="preserve">Para este item NÃO está incluso a fusão de fibras, acopladores ópticos e cordões ópticos que será solicitado em outro item deste edital</t>
  </si>
  <si>
    <t xml:space="preserve">Fornecimento e Instalação de distribuidor interno óptico (DIO) 48 FO, tamanho 1U, padrão 19” . Fornecer e instalar dispositivo para terminação de cabos de fibras ópticas com capacidade de 48 fibras, indicado para instalações internas, interligando cabos ópticos e equipamentos. A ser instalado em bastidor (rack) padrão 19”. Deve ser composto por bastidor, módulo de conexão, módulo de emenda, módulo de armazenamento e/ou gerenciador de cordões ópticos e módulo de dispositivos ópticos passivos. Os adaptadores ópticos devem ser fixados em grupos de 6 ou 12 unidades, em painel de conexão frontal removível, de maneira que possam ser substituídos, em caso de necessidade de alteração do tipo conetor óptico utilizado e devem ser fornecidos para acomodação de conectores LC/PC ou LC/APC-SMF. As características deste item estão descritas no Anexo VII do Edital. A unidade/peça, deve contemplar o fornecimento do distribuidor interno óptico populado com 48 fibras . Os serviços de instalação deve Contemplar: Abertura do DIO; identificação da fibra óptica a ser emendada; fixação do elemento de proteção mecânica; execução e proteção da junção com o novo cordão pré-Conectorizado, (pigtail); acomodação da fibra óptica no estojo; acomodação das unidades básicas; medição da perda óptica, medição da perda óptica; emissão do relatório e fechamento do sub-bastidor.</t>
  </si>
  <si>
    <t xml:space="preserve">Fornecimento e instalação de acoplador LC duplex multímodo de 50,0/125 micrômetros para 2 fibras, incluindo fornecimento e instalação de materiais: acoplador, etiquetas para 
identificação de emendas de fibra e terminações, abraçadeira tipo hellermann, abraçadeira em velcro, demais acessórios. Modelo de referência: furukawa 35260342</t>
  </si>
  <si>
    <t xml:space="preserve">Para este item NÃO está incluso a fusão de fibras e cordões ópticos que será solicitado em outro item deste edital</t>
  </si>
  <si>
    <t xml:space="preserve">O quantitativo é baseado na quantidades para cada DIO dos itens 37 e 38. Sendo 6 unidades para o DIO de 24FO e 12  para o DIO de 48FO por se tratar de um acoplador duplo</t>
  </si>
  <si>
    <t xml:space="preserve">Fornecimento e instalação de acoplador LC duplex monomodo de 9/125 micrômetros para 2 fibras, incluindo fornecimento e instalação de materiais: acoplador, etiquetas para 
identificação de emendas de fibra e terminações, abraçadeira tipo hellermann, abraçadeira em velcro, demais acessórios. Modelo de referência: furukawa 35260322</t>
  </si>
  <si>
    <t xml:space="preserve">O quantitativo é baseado na quantidades para cada DIO dos itens 37 e 38. Sendo 12 unidades para o DIO de 24FO e 24  para o DIO de 48FO por se tratar de um acoplador duplo</t>
  </si>
  <si>
    <t xml:space="preserve">Fornecimento e instalação de acoplador SC multímodo de 50,0/125 micrômetros, incluindo fornecimento e instalação de materiais: acoplador, etiquetas para 
identificação de emendas de fibra e terminações, abraçadeira tipo hellermann, abraçadeira em velcro, demais acessórios. Modelo de referência: furukawa 35260344</t>
  </si>
  <si>
    <t xml:space="preserve">O quantitativo é baseado na quantidades para cada DIO dos itens 37 e 38. Sendo 3 unidades para o DIO de 24FO e 6 para o DIO de 48FO por se tratar de um acoplador duplo</t>
  </si>
  <si>
    <t xml:space="preserve">Fornecimento e instalação de acoplador SC monomodo de 9/125 micrômetros, incluindo fornecimento e instalação de materiais: acoplador, etiquetas para 
identificação de emendas de fibra e terminações, abraçadeira tipo hellermann, abraçadeira em velcro, demais acessórios. Modelo de referência: furukawa 35260339</t>
  </si>
  <si>
    <t xml:space="preserve">Fornecimento e instalação de caixa de emenda ou derivação óptica 24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uma bandeja para suportar no máximo 24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</si>
  <si>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Para este item NÃO está incluso a fusão de fibras que será solicitado em outro item deste edital</t>
  </si>
  <si>
    <t xml:space="preserve">Fornecimento e instalação de caixa de emenda ou derivação óptica 48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duas bandejas para suportar no máximo 48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</si>
  <si>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Fornecimento e instalação de caixa de emenda ou derivação óptica 96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quatro bandejas para suportar no máximo 96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</si>
  <si>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Fornecimento e instalação de caixa de emenda ou derivação óptica 144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quatro bandejas para suportar no máximo 144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</si>
  <si>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Fusão de fibra óptica multímodo de 50/125 micrômetro ou monomodo de 9/125 micrômetro. O serviço deverá ser realizada com equipamento próprio e a fibra deve ser protegida por tubete termo retrátil com elemento de rigidez interna, que deve se acomodada em bandeja. As emendas não deverão apresentar atenuação maior que 0,1 dB, quando medida em acordo com as normas ANI/TIA/EIA-455-34.  As fibras devem ser cortadas nos tamanhos ideias para a devida acomodação no DIO e ou caixas de emendas.  A unidade/Fusão e deve ser fornecido o relatório de cada fusão feita em meio digital.</t>
  </si>
  <si>
    <t xml:space="preserve">Para atendimento dos itens 8, 9, 10, 11, 12, 13, 14 ,15, 16,34, 35, 36, 37, 38, 43, 44, 45 e 46,  deste lote</t>
  </si>
  <si>
    <t xml:space="preserve">É a quantidade de fibras suportados pelos itens Terminador óptico (item 36), DIO 24F0 (item 37), DIO 48F0 (item 38)</t>
  </si>
  <si>
    <t xml:space="preserve">Construção de infraestrutura baseada em abertura e fechamento de vala com tubulações em solo bruto (areia, terra, grama), com fornecimento de material. Deve cotemplo o fornecimento de um par de dutos corrugados de 4” com os respectivos acessórios em todo o percurso. A vala deve ter com no mínimo 15 cm de largura e 80 cm de profundidade. Todos os equipamentos e materiais necessários são de responsabilidade da contratada. A abertura de valas poderá ser mecânica quando se tratar de terreno natural e quando se tratar de escavações em regiões que possuem outras redes enterradas deverá ser feito escavação manual com cuidado, evitando a possibilidade de interferências com outras tubulações.  Antes de ser efetuado o assentamento dos dutos no interior da vala, o fundo da mesma deverá estar nivelado, compactado e limpo (sem a presença de agentes externos), a fim de evitar que a linha de dutos seja danificada durante a colocação e compactação. Após o assentamento dos dutos, a compactação deverá ser efetuada manualmente com terra e ou areia limpa na espessura de 30 cm e por cima uma faixa zebrada ao longo deste percurso para aletar futuras escavações sobre a existencia deste encaminhamento. A partir disto o aterramento poderá ser com equipamentos mecânico. Deverão ser fornecidos e instalado dos acessórios próprios de conexão, objetiva principalmente, impedir a infiltração de líquidos de qualquer espécie no interior do duto, o que garantira vida útil dos fios ou cabos nele contido. Para subida lateral em poste deverá ser utilizado o acessório especifico para recebimento do duto liso de PVC ou galvanizado.  O duto corrugado deve ser fabricado em PEAD (Polietileno de Alta Densidade) que se desenvolve helicoidalmente no sentido do eixo longitudinal e com passo constante.  Deve possuir guias de nylon nº 2 ou corda de polietileno nº 2. Após a execcução deve ser realizado reaterro, compactação, recomposição da pavimentação e limpeza do local da obra.</t>
  </si>
  <si>
    <t xml:space="preserve">Além do servuço de abertura e fechamento de valas, deve ser contemplado o fornecimento de 1 par de dutos corrugados de 4” com os respectivos acessórios em todo o percurso</t>
  </si>
  <si>
    <t xml:space="preserve">metro de vala construída</t>
  </si>
  <si>
    <t xml:space="preserve">Construção de infraestrutura baseada em abertura e fechamento de vala com tubulações em solo asfáltico/pavimentado/concretado, com fornecimento de material. Deve cotemplo o fornecimento de um par de dutos corrugados de 4” com os respectivos acessórios em todo o percurso. A vala deve ter com no mínimo 15 cm de largura e 80 cm de profundidade. Todos os equipamentos e materiais necessários são de responsabilidade da contratada. A abertura de valas poderá ser mecânica quando se tratar de terreno natural e quando se tratar de escavações em regiões que possuem outras redes enterradas deverá ser feito escavação manual com cuidado, evitando a possibilidade de interferências com outras tubulações.  Antes de ser efetuado o assentamento dos dutos no interior da vala, o fundo da mesma deverá estar nivelado, compactado e limpo (sem a presença de agentes externos), a fim de evitar que a linha de dutos seja danificada durante a colocação e compactação. Após o assentamento dos dutos, a compactação deverá ser efetuada manualmente com terra e ou areia limpa na espessura de 30 cm e por cima uma faixa zebrada ao longo deste percurso para aletar futuras escavações sobre a existencia deste encaminhamento. A partir disto o aterramento poderá ser com equipamentos mecânico. Deverão ser fornecidos e instalado dos acessórios próprios de conexão, objetiva principalmente, impedir a infiltração de líquidos de qualquer espécie no interior do duto, o que garantira vida útil dos fios ou cabos nele contido. Para subida lateral em poste deverá ser utilizado o acessório especifico para recebimento do duto liso de PVC ou galvanizado.  O duto corrugado deve ser fabricado em PEAD (Polietileno de Alta Densidade) que se desenvolve helicoidalmente no sentido do eixo longitudinal e com passo constante.  Deve possuir guias de nylon nº 2 ou corda de polietileno nº 2. Após a execcução deve ser realizado reaterro, compactação, recomposição da pavimentação e limpeza do local da obra.</t>
  </si>
  <si>
    <t xml:space="preserve">Construção Caixa de passagem do tipo R1 (600 x400 x 500mm ) , construídas em alvenaria simples
acabada ou pré-moldada em concreto contendo fundo e dreno com de brita. No
acabamento junto ao piso deverá ser instalada uma moldura especifica para
acomodar uma tampa de ferro fundido, com a inscrição
"TELECOM" e em seu interior, deverá ser fixada uma barra “C” para
acomodação dos cabos. Quando esta caixa for construida ao lado de alguma caixa de telecom já existes, e haja necessidade, as mesmas devem ser interligadas através de dutos corrugados de 4"</t>
  </si>
  <si>
    <t xml:space="preserve">Construção Caixa de passagem do tipo R2 (1100 x 600 x 900mm), construídas em alvenaria simples
acabada ou pré-moldada em concreto contendo fundo e dreno com de brita. No
acabamento junto ao piso deverá ser instalada uma moldura especifica para
acomodar uma tampa de ferro fundido ou concreto, com a inscrição
"TELECOM" e em seu interior, deverá ser fixada uma barra “C” para
acomodação dos cabos. Quando esta caixa for construida ao lado de alguma caixa de telecom já existes, e haja necessidade, as mesmas devem ser interligadas atr</t>
  </si>
  <si>
    <t xml:space="preserve">Patch-cord RJ-45/RJ-45 UTP flexível,   CAT 5e T568A/B com 1,5m de comprimento, com capa termoplástica do conector RJ-45 não propagante à chama, identificação, montado e testado 100% em fábrica. Demais especificações de acordo com o Anexo II.</t>
  </si>
  <si>
    <t xml:space="preserve">Este item é calculado com base na quantidade de pontos CAT 5E a serem licitados, sendo a proporção 1/1 pois obrigatoriamente cada ponto instalado deverá ser instalado com este acessório em questão</t>
  </si>
  <si>
    <t xml:space="preserve">Patch-cord RJ-45/RJ-45 UTP flexível,   CAT 5e T568A/B com 2,5m de comprimento, com capa termoplástica do conector RJ-45 não propagante à chama, identificação, montado e testado 100% em fábrica. Demais especificações de acordo com o Anexo II.</t>
  </si>
  <si>
    <t xml:space="preserve">Patch-cord RJ-45/RJ-45 UTP flexível,   CAT 5e T568A/B com 6m de comprimento, com capa termoplástica do conector RJ-45 não propagante à chama, identificação, montado e testado 100% em fábrica. Demais especificações de acordo com o Anexo II.</t>
  </si>
  <si>
    <t xml:space="preserve">Este item é calculado com base na quantidade de pontos CAT 5E a serem licitados, sendo a proporção 1/6 pois podem ocorrer casos em que o item 53 não seja suficiente</t>
  </si>
  <si>
    <t xml:space="preserve">Patch-cord RJ-45/RJ-45 UTP flexível,   CAT 5e T568A/B com 10m de comprimento, com capa termoplástica do conector RJ-45 não propagante à chama, identificação, montado e testado 100% em fábrica. Demais especificações de acordo com o Anexo II.</t>
  </si>
  <si>
    <t xml:space="preserve">Este item é calculado com base na quantidade de  pontos CAT 5E a serem licitados, sendo a proporção 1/10 pois podem ocorrer casos em que o item 53 não seja suficiente</t>
  </si>
  <si>
    <t xml:space="preserve">Patch-cord RJ-45/RJ-45 UTP flexível,   CAT 6 T568A/B com 1,5m de comprimento, com capa termoplástica do conector RJ-45 não propagante à chama, identificação, montado e testado 100% em fábrica. Demais especificações de acordo com o Anexo II.</t>
  </si>
  <si>
    <t xml:space="preserve">Este item é calculado com base na quantidade de pontos CAT 6 a serem licitados, sendo a proporção 1/1 pois obrigatoriamente cada ponto instalado deverá ser instalado com este acessório em questão</t>
  </si>
  <si>
    <t xml:space="preserve">Patch-cord RJ-45/RJ-45 UTP flexível,   CAT 6 T568A/B com 2,5m de comprimento, com capa termoplástica do conector RJ-45 não propagante à chama, identificação, montado e testado 100% em fábrica. Demais especificações de acordo com o Anexo II.</t>
  </si>
  <si>
    <t xml:space="preserve">Patch-cord RJ-45/RJ-45 UTP flexível,   CAT 6 T568A/B com 6m de comprimento, com capa termoplástica do conector RJ-45 não propagante à chama, identificação, montado e testado 100% em fábrica. Demais especificações de acordo com o Anexo II.</t>
  </si>
  <si>
    <t xml:space="preserve">Este item é calculado com base na quantidade de pontos CAT 6 a serem licitados, sendo a proporção 1/6 pois podem ocorrer casos em que o item 57 não seja suficiente</t>
  </si>
  <si>
    <t xml:space="preserve">Patch-cord RJ-45/RJ-45 UTP flexível,   CAT 6 T568A/B com 10m de comprimento, com capa termoplástica do conector RJ-45 não propagante à chama, identificação, montado e testado 100% em fábrica. Demais especificações de acordo com o Anexo II.</t>
  </si>
  <si>
    <t xml:space="preserve">Este item é calculado com base na quantidade de  pontos CAT 6 a serem licitados, sendo a proporção 1/10 pois podem ocorrer casos em que o item 57 não seja suficiente</t>
  </si>
  <si>
    <t xml:space="preserve">Cordão óptico SC/SC duplex multímodo de 50,0/125 com 3,0 m de comprimento, com capa em material termoplástico não propagante à chama, identificação, montado e testado 100% em fábrica. Demais especificações de acordo com o Anexo II.</t>
  </si>
  <si>
    <t xml:space="preserve">O cálculo é com base no numero de duplex dividio por 2, pois este cordão é duplo</t>
  </si>
  <si>
    <t xml:space="preserve">Cordão óptico LC/SC duplex multímodo de 50/125 mm com 3,0 m de comprimento, com capa em material termoplástico não propagante à chama, identificação, montado e testado 100% em fábrica. Demais especificações de acordo com o Anexo II.</t>
  </si>
  <si>
    <t xml:space="preserve">Cordão óptico LC/LC duplex multímodo de 50/125 mm com 3,0 m de comprimento, com capa em material termoplástico não propagante à chama, identificação, montado e testado 100% em fábrica. Demais especificações de acordo com o Anexo II.</t>
  </si>
  <si>
    <t xml:space="preserve">Cordão óptico SC/SC duplex MONOMODO de 9/125 micrômetros com 3,0 m de comprimento, com capa em material termoplástico não propagante à chama, identificação, montado e testado 100% em fábrica. Demais especificações de acordo com o Anexo II.</t>
  </si>
  <si>
    <t xml:space="preserve">Cordão óptico LC/SC duplex MONOMODO de 9/125 micrômetros com 3,0 m de comprimento, com capa em material termoplástico não propagante à chama, identificação, montado e testado 100% em fábrica. Demais especificações de acordo com o Anexo II.</t>
  </si>
  <si>
    <t xml:space="preserve">Cordão óptico LC/LC duplex MONOMODO de 9/125 micrômetros com 3,0 m de comprimento, com capa em material termoplástico não propagante à chama, identificação, montado e testado 100% em fábrica. Demais especificações de acordo com o Anexo II.</t>
  </si>
  <si>
    <t xml:space="preserve">Fornecimento e Instalação de poste de concreto de 9 metros, com fornecimento de material para lançamento de cabos aéreos próprios. O vão médio entre os postes deverá ser mínimo de 35 metros, e a distância máxima entre de 40 metros. Os postes deverão ser instalados, alinhados, obedecendo espaçamentos para calçadas e nunca deverão impedir ou restringir a passagem de pedestre e ou portadores de deficiência física (cadeirantes). Deverá ser elaborado um pré-projeto, a escolha do lado da rua a ser implantado a posteação, deverá ser em função da posição do “sol poente”, para conciliar o plantio de árvores do lado contrário ao da rede de energia elétrica, devendo seguir rigorosamente as normas ABNT e as complementares ANNEL – Resolução no 456, de 29 de novembro de 2000, ANELL – Resolução nº 250, de 13 de fevereiro de 2007. A unidade/poste, deve contemplar o fornecimento de poste de concreto retangular de 9 metros/300kgf e os serviços de instalação.</t>
  </si>
  <si>
    <t xml:space="preserve">Remanejamento de infraestrutura e ponto de rede com aproveitamento total dos materiais, devidamente certificado, identificado e documentado. O custo deve ser baseado no quantitativo de metros recolhidos e lançados. Este serviço será executado em cabeamentos cat5e e cat6 lançado em eletrodutos, sealt tube, coluna de tomadas. Deve ser incluido o remanejamento no ponto, cabeamento e infraestrutura exeto eletrocalha.  Em trechos onde devam ser lançados mais de um cabo em tubulação, todos os cabos devem ser lançados juntos, respeitando a taxa de ocupação. Devem ser lançados obedecendo o raio de curvatura mínimo que e de 4 vezes o seu diâmetro nominal; Devem ser agrupados sem que haja estrangulamento, torção, trancamentos e ou até mesmo pisados com risco de provocar alterações nas suas características originais. Não ultrapassar o comprimento máximo permitido por norma; Devem ser identificados com materiais de identificação padronizados e resistentes ao lançamento para que os mesmos possam ser reconhecidos aos seus devidos pontos; Não devem ser lançados em dutos com umidade excessiva; Deve evitar ser lançados próximos de fonte de calor respeitando a temperatura máxima de 60ºC; Não poderão ser feitos emendas ao longo do lance, com risco de oxidação e com isto provocar falhas na comunicação; Os vários cabos devem passar por um mesmo caminho, estes devem ser amarrados, observando-se o cuidado de não estrangular os cabos por excesso de pressão em abraçadeiras ou fitas hellermann; Não deverão ser acomodados na mesma infraestrutura juntos com cabos de energia e ou aterramentos; Não devem ser lançados em infraestrutura que apresentem arestas vivas ou rebarbas. Quando a infraestrutura for composta de matérias metálicas, nunca lançar os cabos próximos de fontes de energia eletromagnética como condutores elétricos, transformadores, motores elétricos, reatores de lâmpadas fluorescentes, estabilizadores de tensão, nobreaks e etc. A Certificação de ponto de rede deve ter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NBR-14565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</si>
  <si>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O custo deve ser baseado no quantitativo de metros recolhidos e lançados</t>
  </si>
  <si>
    <t xml:space="preserve">Recolhimento e relançamento de cabo óptico interno/subterrâneo. O custo deve ser baseado no quantitativo de metros lançados. O serviço será executado em encaminhamento existente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 contratada deverá executar teste de continuidade em todas as fibras do cabo após o seu relançamento.</t>
  </si>
  <si>
    <t xml:space="preserve">O custo deve ser baseado no quantitativo de metros lançados</t>
  </si>
  <si>
    <t xml:space="preserve">Elaborar uma documentação final que reflita fidedignamente a instalação, (As-Built), necessários a manutenção/expansões futuras. Deverá incluir o memorial descritivo, com tabelas, dados dos pontos, encaminhamento do cabo indicando o número por segmento e plantas. As plantas As-Built deverão ser entregues impressas em papel plotado (colorido) na escala correspondente e em CD (compact Disk) no formato AutoCad). A unidade/Prancha.</t>
  </si>
  <si>
    <t xml:space="preserve">Unid
de 
prancha</t>
  </si>
  <si>
    <t xml:space="preserve">Calculado com base no número de prédios a serem atendidos e número de andares</t>
  </si>
  <si>
    <t xml:space="preserve">TOTAL</t>
  </si>
  <si>
    <t xml:space="preserve">PLANILHA DE MATERIAIS E SERVIÇOS</t>
  </si>
  <si>
    <t xml:space="preserve">Lote 2 – JANAÚBA: Execução, manutenção e remanejamento de pontos de rede CAT 5 e CAT 6 e fibra óptica, através de infraestrutura de cabeamento lógico, de serviços de obra civil, para redes locais de informática, com fornecimento de materiais, insumos, certificações e mão de obra</t>
  </si>
  <si>
    <t xml:space="preserve">Fornecimento e lançamento de cabo óptico MM para uso interno/externo composto por 4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</si>
  <si>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instalação de rack fechado padrão 19” de piso, altura 24 U e profundidade mínima 800 mm, incluindo fornecimento e instalação de materiais: rack, porta com visor de policarbonato/vidro temperado , mínimo de 02 ventiladores de teto , conjunto segundo plano de montagem, mínimo de 02 bandejas, régua de 08 tomadas elétricas padrão brasileiro (conforme norma NBR 14136), parafusos, porcas, gaiola, arruelas, demais acessórios, etiquetas, com identificação e documentação.</t>
  </si>
  <si>
    <t xml:space="preserve">Fornecimento e instalação de rack fechado padrão 19” de piso, altura 44 U, profundidade mínima de 800 mm, incluindo fornecimento e instalação de materiais: rack, porta com visor de vidro temperado, mínimo 02 ventiladores de teto, conjunto segundo plano de montagem, mínimo de 02 bandejas, régua de 12 tomadas elétricas padrão brasileiro (conforme norma NBR 14136), parafusos, porcas, gaiola, arruelas, demais acessórios, etiquetas, com identificação e documentação.</t>
  </si>
  <si>
    <t xml:space="preserve">Instalação de bandeja para rack padrão 19”, profundidade mínima de 500 mm, implantado e incluindo materiais: bandeja, parafusos, demais acessórios, identificação e documentação.</t>
  </si>
  <si>
    <t xml:space="preserve">Para este quantitativo soma-se a quantidade de rack do item 7 x 2 unidade, mais o quantitativo do item 8 x 2 unidades</t>
  </si>
  <si>
    <t xml:space="preserve">Para este quantitativo soma-se a quantidade de rack do item 7 x 3 unidade, mais o quantitativo do item 8 x 3 unidades</t>
  </si>
  <si>
    <t xml:space="preserve">Kit Unidade de ventilação com 2 ventiladores para rack 19"</t>
  </si>
  <si>
    <t xml:space="preserve">uni</t>
  </si>
  <si>
    <t xml:space="preserve">Para serem distribuidos entre racks dos itens 6, 7 e 8</t>
  </si>
  <si>
    <t xml:space="preserve">Kit Unidade de ventilação com 4 ventiladores para rack 19"</t>
  </si>
  <si>
    <t xml:space="preserve">O quantitativo é definido pelo número de pontos a serem instalados no prédio divido por 12 que é a média de ocupação em cada patch panel mais a instalação em um rack já existente</t>
  </si>
  <si>
    <t xml:space="preserve">Fornecimento e instalação de Terminador Óptico compatível com os adaptadores óticos (LC, ST e SC); capacidade de armazenar até 06 fibras ópticas;  utilizando emenda por conectorização ou fusão, etiquetas para identificação de emendas de fibra e terminações, abraçadeira tipo hellermann, abraçadeira em velcro, demais acessórios.</t>
  </si>
  <si>
    <t xml:space="preserve">Para este quantitativo uma unidade para cada rack dos itens 7, 8 e reserva técnica</t>
  </si>
  <si>
    <t xml:space="preserve">A ser instalado apenas no rack principal do campus</t>
  </si>
  <si>
    <t xml:space="preserve">O quantitativo é baseado na quantidades para cada DIO do item 17.</t>
  </si>
  <si>
    <t xml:space="preserve">É a quantidade de fibras suportados pelos itens Terminador óptico (item 15), DIO 24F0 (item 16)</t>
  </si>
  <si>
    <t xml:space="preserve">Este item é calculado com base na quantidade de pontos CAT 6 a serem licitados, sendo a proporção 1/1 pois obrigatoriamente cada ponto instalado deverá ser instalado com este acessório em questão e reserva técnica para reparos</t>
  </si>
  <si>
    <t xml:space="preserve">Patch-cord RJ-45/RJ-45 UTP 4 pares CAT 6 T568A/B com 6m de comprimento, com capa termoplástica do conector RJ-45 não propagante à chama, identificação, montado e testado 100% em fábrica.</t>
  </si>
  <si>
    <t xml:space="preserve">Este item é calculado com base na quantidade de pontos CAT 6 a serem licitados, sendo a proporção 1/6 pois podem ocorrer casos em que o item 21 não seja suficiente</t>
  </si>
  <si>
    <t xml:space="preserve">Patch-cord RJ-45/RJ-45 UTP 4 pares CAT 6 T568A/B com 10m de comprimento, com capa termoplástica do conector RJ-45 não propagante à chama, identificação, montado e testado 100% em fábrica.</t>
  </si>
  <si>
    <t xml:space="preserve">Este item é calculado com base na quantidade de  pontos CAT 6 a serem licitados, sendo a proporção 1/10 pois podem ocorrer casos em que o item 21 não seja suficiente</t>
  </si>
  <si>
    <t xml:space="preserve">Unid de prancha</t>
  </si>
  <si>
    <t xml:space="preserve">Lote 3 – UNAÍ: Execução, manutenção e remanejamento de pontos de rede CAT 5 e CAT 6 e fibra óptica, através de infraestrutura de cabeamento lógico, de serviços de obra civil, para redes
locais de informática, com fornecimento de materiais, insumos, certificações e mão de obra</t>
  </si>
  <si>
    <t xml:space="preserve">Fornecimento e lançamento de cabo óptico MM para uso interno/externo composto por 4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</si>
  <si>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Instalação aparente de eletroduto de ferro galvanizado semipesado implantado, diâmetro nominal de 1'' cuidadosamente dispostos e adequadamente alinhados. Deve ser incluindo  os seguitens materiais caso necessite: eletroduto de ferro galvanizado semipesado diâmetro nominal de 1 '',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com outros eletrodutoos, eletrocalhas, perfilados, etc. A taxa de ocupação deve ser respeitada conforme normas EIA/TIA.</t>
  </si>
  <si>
    <t xml:space="preserve">Fornecimento e instalação de rack fechado padrão 19” de piso, altura 12 U e profundidade mínima 800 mm, incluindo fornecimento e instalação de materiais:  rack, porta com visor de policarbonato/vidro temperado , mínimo de 02 ventiladores  de teto , conjunto segundo plano de montagem, mínimo de 02 bandejas, régua de 08 tomadas elétricas padrão brasileiro (conforme norma NBR 14136), parafusos, porcas, gaiola, arruelas, demais acessórios, etiquetas, com identificação e documentação.</t>
  </si>
  <si>
    <t xml:space="preserve">Para este quantitativo soma-se a quantidade de rack do item 6 x 1 unidade, mais o quantitativo do item 7 x 1 unidades, mais o quantitativo do item 8 x 2 unidades</t>
  </si>
  <si>
    <t xml:space="preserve">Para este quantitativo soma-se a quantidade de rack do item 6 x 3 unidade, mais o quantitativo do item 7 x 4 unidades, mais o quantitativo do item 8 x 2 unidades</t>
  </si>
  <si>
    <t xml:space="preserve">Para este quantitativo soma-se a quantidade de rack do item 6 x 4 unidade, mais o quantitativo do item 7 x 5 unidades, mais o quantitativo do item 8 x 2 unidades</t>
  </si>
  <si>
    <t xml:space="preserve">Para este quantitativo uma unidade para cada rack dos itens 7, 8, 9 e reserva técnica</t>
  </si>
  <si>
    <t xml:space="preserve">Fornecimento e instalação de acoplador LC duplex multímodo de 50,0/125 micrômetros para 2 fibras, incluindo fornecimento e instalação de materiais: acoplador, etiquetas para identificação de emendas de fibra e terminações, abraçadeira tipo hellermann, abraçadeira em velcro, demais acessórios. Modelo de referência: furukawa 35260342</t>
  </si>
  <si>
    <t xml:space="preserve">O quantitativo é baseado na quantidades para cada DIO do item 16.</t>
  </si>
  <si>
    <t xml:space="preserve">Fornecimento e instalação de régua de tomada para rack 19” com 12 tomadas padrão brasileiro (conforme norma NBR 14136), parafusos, porcas 
gaiola, arruelas, demais acessórios, etiquetas, com identificação e documentação.</t>
  </si>
  <si>
    <t xml:space="preserve">Para este quantitativo uma unidade para cada rack dos itens 7, 8 e 9</t>
  </si>
  <si>
    <t xml:space="preserve">PREDIO</t>
  </si>
  <si>
    <t xml:space="preserve">Lab. Pesq Monogastricos</t>
  </si>
  <si>
    <t xml:space="preserve">Lab. Nutrição Animal</t>
  </si>
  <si>
    <t xml:space="preserve">Ciência e tec.a dos produtos de origem animal</t>
  </si>
  <si>
    <t xml:space="preserve">Forragicultura</t>
  </si>
  <si>
    <t xml:space="preserve">Setor de Fruticultura</t>
  </si>
  <si>
    <t xml:space="preserve">Limnologia</t>
  </si>
  <si>
    <t xml:space="preserve">Aquicultura</t>
  </si>
  <si>
    <t xml:space="preserve">Galpão de Frangos de Corte</t>
  </si>
  <si>
    <t xml:space="preserve">Galpão de Aves Caipira</t>
  </si>
  <si>
    <t xml:space="preserve">Apicultura</t>
  </si>
  <si>
    <t xml:space="preserve">Galpão de Codornas</t>
  </si>
  <si>
    <t xml:space="preserve">Meteorologia Agrícola</t>
  </si>
  <si>
    <t xml:space="preserve">Incubatório</t>
  </si>
  <si>
    <t xml:space="preserve">Suinocultura</t>
  </si>
  <si>
    <t xml:space="preserve">Olericultura</t>
  </si>
  <si>
    <t xml:space="preserve">Setor de Floricultura e Plantas Medicinais</t>
  </si>
  <si>
    <t xml:space="preserve">Odontologia</t>
  </si>
  <si>
    <t xml:space="preserve">DCE</t>
  </si>
  <si>
    <t xml:space="preserve">Ginásio</t>
  </si>
  <si>
    <t xml:space="preserve">Fábrica de Rações</t>
  </si>
  <si>
    <t xml:space="preserve">Manut Eletrônica</t>
  </si>
  <si>
    <t xml:space="preserve">Engenharia Florestal e 2º pavimento</t>
  </si>
  <si>
    <t xml:space="preserve">Centro de Estudos em Geociências – CeGeo (Antigo Nugeo)</t>
  </si>
  <si>
    <t xml:space="preserve">COMPRIMENTO POR ANDAR</t>
  </si>
  <si>
    <t xml:space="preserve">QUANTOS PAVIMENTOS</t>
  </si>
  <si>
    <t xml:space="preserve">Dados sobre prédios - Comprimento e Andares</t>
  </si>
  <si>
    <t xml:space="preserve">PRÉDIO</t>
  </si>
  <si>
    <t xml:space="preserve">Percurso</t>
  </si>
  <si>
    <t xml:space="preserve">pavimentado</t>
  </si>
  <si>
    <t xml:space="preserve">sem pavimento</t>
  </si>
  <si>
    <t xml:space="preserve">L100</t>
  </si>
  <si>
    <t xml:space="preserve">L101</t>
  </si>
  <si>
    <t xml:space="preserve">L102</t>
  </si>
  <si>
    <t xml:space="preserve">L103</t>
  </si>
  <si>
    <t xml:space="preserve">L104</t>
  </si>
  <si>
    <t xml:space="preserve">L105</t>
  </si>
  <si>
    <t xml:space="preserve">L106</t>
  </si>
  <si>
    <t xml:space="preserve">L107</t>
  </si>
  <si>
    <t xml:space="preserve">L108</t>
  </si>
  <si>
    <t xml:space="preserve">L109</t>
  </si>
  <si>
    <t xml:space="preserve">L110</t>
  </si>
  <si>
    <t xml:space="preserve">L111</t>
  </si>
  <si>
    <t xml:space="preserve">L112</t>
  </si>
  <si>
    <t xml:space="preserve">L113</t>
  </si>
  <si>
    <t xml:space="preserve">L114</t>
  </si>
  <si>
    <t xml:space="preserve">L115</t>
  </si>
  <si>
    <t xml:space="preserve">L116</t>
  </si>
  <si>
    <t xml:space="preserve">L117</t>
  </si>
  <si>
    <t xml:space="preserve">L118</t>
  </si>
  <si>
    <t xml:space="preserve">L119</t>
  </si>
  <si>
    <t xml:space="preserve">L120</t>
  </si>
  <si>
    <t xml:space="preserve">L121</t>
  </si>
  <si>
    <t xml:space="preserve">L122</t>
  </si>
  <si>
    <t xml:space="preserve">L123</t>
  </si>
  <si>
    <t xml:space="preserve">L124</t>
  </si>
  <si>
    <t xml:space="preserve">L125</t>
  </si>
  <si>
    <t xml:space="preserve">L126</t>
  </si>
  <si>
    <t xml:space="preserve">L127</t>
  </si>
  <si>
    <t xml:space="preserve">L128</t>
  </si>
  <si>
    <t xml:space="preserve">L129</t>
  </si>
  <si>
    <t xml:space="preserve">L130</t>
  </si>
  <si>
    <t xml:space="preserve">L131</t>
  </si>
  <si>
    <t xml:space="preserve">L132</t>
  </si>
  <si>
    <t xml:space="preserve">L133</t>
  </si>
  <si>
    <t xml:space="preserve">L134</t>
  </si>
  <si>
    <t xml:space="preserve">L135</t>
  </si>
  <si>
    <t xml:space="preserve">L136</t>
  </si>
  <si>
    <t xml:space="preserve">L137</t>
  </si>
  <si>
    <t xml:space="preserve">L138</t>
  </si>
  <si>
    <t xml:space="preserve">L139</t>
  </si>
  <si>
    <t xml:space="preserve">L140</t>
  </si>
  <si>
    <t xml:space="preserve">L141</t>
  </si>
  <si>
    <t xml:space="preserve">L142</t>
  </si>
  <si>
    <t xml:space="preserve">L143</t>
  </si>
  <si>
    <t xml:space="preserve">L144</t>
  </si>
  <si>
    <t xml:space="preserve">L145</t>
  </si>
  <si>
    <t xml:space="preserve">L146</t>
  </si>
  <si>
    <t xml:space="preserve">L147</t>
  </si>
  <si>
    <t xml:space="preserve">L148</t>
  </si>
  <si>
    <t xml:space="preserve">L149</t>
  </si>
  <si>
    <t xml:space="preserve">L150</t>
  </si>
  <si>
    <t xml:space="preserve">L151</t>
  </si>
</sst>
</file>

<file path=xl/styles.xml><?xml version="1.0" encoding="utf-8"?>
<styleSheet xmlns="http://schemas.openxmlformats.org/spreadsheetml/2006/main">
  <numFmts count="4">
    <numFmt numFmtId="164" formatCode="General"/>
    <numFmt numFmtId="165" formatCode="&quot;R$ &quot;#,##0.00"/>
    <numFmt numFmtId="166" formatCode="0"/>
    <numFmt numFmtId="167" formatCode="#,##0"/>
  </numFmts>
  <fonts count="23">
    <font>
      <sz val="11"/>
      <color rgb="FF000000"/>
      <name val="Calibri"/>
      <family val="2"/>
      <charset val="1"/>
    </font>
    <font>
      <sz val="10"/>
      <name val="Arial"/>
      <family val="0"/>
    </font>
    <font>
      <sz val="10"/>
      <name val="Arial"/>
      <family val="0"/>
    </font>
    <font>
      <sz val="10"/>
      <name val="Arial"/>
      <family val="0"/>
    </font>
    <font>
      <b val="true"/>
      <sz val="12"/>
      <color rgb="FF000000"/>
      <name val="Arial"/>
      <family val="2"/>
      <charset val="1"/>
    </font>
    <font>
      <sz val="12"/>
      <color rgb="FF000000"/>
      <name val="Calibri"/>
      <family val="2"/>
      <charset val="1"/>
    </font>
    <font>
      <sz val="10"/>
      <name val="Arial"/>
      <family val="2"/>
      <charset val="1"/>
    </font>
    <font>
      <sz val="12"/>
      <name val="Times New Roman"/>
      <family val="1"/>
      <charset val="1"/>
    </font>
    <font>
      <b val="true"/>
      <sz val="10"/>
      <color rgb="FF000000"/>
      <name val="Arial"/>
      <family val="2"/>
      <charset val="1"/>
    </font>
    <font>
      <b val="true"/>
      <sz val="10"/>
      <name val="Arial"/>
      <family val="2"/>
      <charset val="1"/>
    </font>
    <font>
      <sz val="9"/>
      <color rgb="FF000000"/>
      <name val="Arial"/>
      <family val="2"/>
      <charset val="1"/>
    </font>
    <font>
      <sz val="10"/>
      <color rgb="FF000000"/>
      <name val="Arial"/>
      <family val="2"/>
      <charset val="1"/>
    </font>
    <font>
      <sz val="12"/>
      <name val="Arial"/>
      <family val="2"/>
      <charset val="1"/>
    </font>
    <font>
      <b val="true"/>
      <u val="single"/>
      <sz val="11"/>
      <name val="Cambria"/>
      <family val="1"/>
      <charset val="1"/>
    </font>
    <font>
      <sz val="10"/>
      <color rgb="FFFF0000"/>
      <name val="Arial"/>
      <family val="2"/>
      <charset val="1"/>
    </font>
    <font>
      <sz val="10"/>
      <color rgb="FF000000"/>
      <name val="Calibri"/>
      <family val="2"/>
      <charset val="1"/>
    </font>
    <font>
      <sz val="10"/>
      <color rgb="FF36342E"/>
      <name val="Arial"/>
      <family val="2"/>
      <charset val="1"/>
    </font>
    <font>
      <sz val="11"/>
      <name val="Cambria"/>
      <family val="1"/>
      <charset val="1"/>
    </font>
    <font>
      <sz val="11"/>
      <name val="Times New Roman"/>
      <family val="1"/>
      <charset val="1"/>
    </font>
    <font>
      <sz val="11"/>
      <name val="Arial"/>
      <family val="2"/>
      <charset val="1"/>
    </font>
    <font>
      <b val="true"/>
      <sz val="12"/>
      <color rgb="FF222222"/>
      <name val="Roboto"/>
      <family val="0"/>
      <charset val="1"/>
    </font>
    <font>
      <sz val="12"/>
      <color rgb="FF222222"/>
      <name val="Arial"/>
      <family val="2"/>
      <charset val="1"/>
    </font>
    <font>
      <sz val="10"/>
      <color rgb="FF222222"/>
      <name val="Arial"/>
      <family val="2"/>
      <charset val="1"/>
    </font>
  </fonts>
  <fills count="5">
    <fill>
      <patternFill patternType="none"/>
    </fill>
    <fill>
      <patternFill patternType="gray125"/>
    </fill>
    <fill>
      <patternFill patternType="solid">
        <fgColor rgb="FFC0C0C0"/>
        <bgColor rgb="FFBFBFBF"/>
      </patternFill>
    </fill>
    <fill>
      <patternFill patternType="solid">
        <fgColor rgb="FFBFBFBF"/>
        <bgColor rgb="FFC0C0C0"/>
      </patternFill>
    </fill>
    <fill>
      <patternFill patternType="solid">
        <fgColor rgb="FFFFFFFF"/>
        <bgColor rgb="FFFFFFCC"/>
      </patternFill>
    </fill>
  </fills>
  <borders count="9">
    <border diagonalUp="false" diagonalDown="false">
      <left/>
      <right/>
      <top/>
      <bottom/>
      <diagonal/>
    </border>
    <border diagonalUp="false" diagonalDown="false">
      <left style="thin"/>
      <right style="thin"/>
      <top style="thin"/>
      <bottom style="thin"/>
      <diagonal/>
    </border>
    <border diagonalUp="false" diagonalDown="false">
      <left style="medium"/>
      <right style="medium"/>
      <top style="medium"/>
      <bottom style="medium"/>
      <diagonal/>
    </border>
    <border diagonalUp="false" diagonalDown="false">
      <left style="thin">
        <color rgb="FF36342E"/>
      </left>
      <right style="thin">
        <color rgb="FF36342E"/>
      </right>
      <top style="thin">
        <color rgb="FF36342E"/>
      </top>
      <bottom style="thin">
        <color rgb="FF36342E"/>
      </bottom>
      <diagonal/>
    </border>
    <border diagonalUp="false" diagonalDown="false">
      <left/>
      <right style="thin"/>
      <top style="thin"/>
      <bottom style="thin"/>
      <diagonal/>
    </border>
    <border diagonalUp="false" diagonalDown="false">
      <left style="hair"/>
      <right style="hair"/>
      <top style="hair"/>
      <bottom style="hair"/>
      <diagonal/>
    </border>
    <border diagonalUp="false" diagonalDown="false">
      <left style="thin">
        <color rgb="FF36342E"/>
      </left>
      <right style="thin">
        <color rgb="FF36342E"/>
      </right>
      <top style="thin">
        <color rgb="FF36342E"/>
      </top>
      <bottom/>
      <diagonal/>
    </border>
    <border diagonalUp="false" diagonalDown="false">
      <left style="thin">
        <color rgb="FF36342E"/>
      </left>
      <right style="thin">
        <color rgb="FF36342E"/>
      </right>
      <top/>
      <bottom style="thin">
        <color rgb="FF36342E"/>
      </bottom>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general" vertical="bottom" textRotation="0" wrapText="true" indent="0" shrinkToFit="false"/>
      <protection locked="true" hidden="false"/>
    </xf>
    <xf numFmtId="165" fontId="4" fillId="2"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left" vertical="bottom" textRotation="0" wrapText="true" indent="0" shrinkToFit="false"/>
      <protection locked="true" hidden="false"/>
    </xf>
    <xf numFmtId="164" fontId="8" fillId="2"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4" fontId="8" fillId="3" borderId="1" xfId="0" applyFont="true" applyBorder="true" applyAlignment="true" applyProtection="false">
      <alignment horizontal="center" vertical="center" textRotation="0" wrapText="true" indent="0" shrinkToFit="false"/>
      <protection locked="true" hidden="false"/>
    </xf>
    <xf numFmtId="166" fontId="9" fillId="2" borderId="1" xfId="0" applyFont="true" applyBorder="true" applyAlignment="true" applyProtection="false">
      <alignment horizontal="center" vertical="center" textRotation="0" wrapText="true" indent="0" shrinkToFit="false"/>
      <protection locked="true" hidden="false"/>
    </xf>
    <xf numFmtId="164" fontId="10" fillId="0" borderId="1" xfId="0" applyFont="true" applyBorder="true" applyAlignment="true" applyProtection="false">
      <alignment horizontal="center"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11" fillId="0" borderId="1" xfId="0" applyFont="true" applyBorder="true" applyAlignment="true" applyProtection="false">
      <alignment horizontal="general" vertical="center" textRotation="0" wrapText="false" indent="0" shrinkToFit="false"/>
      <protection locked="true" hidden="false"/>
    </xf>
    <xf numFmtId="164" fontId="11" fillId="0" borderId="1" xfId="0" applyFont="true" applyBorder="true" applyAlignment="true" applyProtection="false">
      <alignment horizontal="general" vertical="center" textRotation="0" wrapText="tru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6" fillId="0" borderId="1" xfId="0" applyFont="true" applyBorder="true" applyAlignment="true" applyProtection="false">
      <alignment horizontal="general" vertical="center" textRotation="0" wrapText="false" indent="0" shrinkToFit="false"/>
      <protection locked="true" hidden="false"/>
    </xf>
    <xf numFmtId="167" fontId="11" fillId="0" borderId="1" xfId="0" applyFont="true" applyBorder="true" applyAlignment="true" applyProtection="false">
      <alignment horizontal="general" vertical="center" textRotation="0" wrapText="false" indent="0" shrinkToFit="false"/>
      <protection locked="true" hidden="false"/>
    </xf>
    <xf numFmtId="167" fontId="11" fillId="0" borderId="1" xfId="0" applyFont="true" applyBorder="true" applyAlignment="true" applyProtection="false">
      <alignment horizontal="general" vertical="center" textRotation="0" wrapText="true" indent="0" shrinkToFit="false"/>
      <protection locked="true" hidden="false"/>
    </xf>
    <xf numFmtId="164" fontId="11" fillId="4" borderId="1" xfId="0" applyFont="true" applyBorder="true" applyAlignment="true" applyProtection="false">
      <alignment horizontal="general" vertical="center" textRotation="0" wrapText="false" indent="0" shrinkToFit="false"/>
      <protection locked="true" hidden="false"/>
    </xf>
    <xf numFmtId="164" fontId="11" fillId="4" borderId="1" xfId="0" applyFont="true" applyBorder="true" applyAlignment="true" applyProtection="false">
      <alignment horizontal="center" vertical="center" textRotation="0" wrapText="true" indent="0" shrinkToFit="false"/>
      <protection locked="true" hidden="false"/>
    </xf>
    <xf numFmtId="164" fontId="12" fillId="0" borderId="1" xfId="0" applyFont="true" applyBorder="true" applyAlignment="true" applyProtection="false">
      <alignment horizontal="left" vertical="center" textRotation="0" wrapText="true" indent="0" shrinkToFit="false"/>
      <protection locked="true" hidden="false"/>
    </xf>
    <xf numFmtId="164" fontId="11" fillId="4" borderId="1" xfId="0" applyFont="true" applyBorder="true" applyAlignment="true" applyProtection="false">
      <alignment horizontal="left" vertical="center" textRotation="0" wrapText="false" indent="0" shrinkToFit="false"/>
      <protection locked="true" hidden="false"/>
    </xf>
    <xf numFmtId="164" fontId="11" fillId="4" borderId="1" xfId="0" applyFont="true" applyBorder="true" applyAlignment="true" applyProtection="false">
      <alignment horizontal="left" vertical="center" textRotation="0" wrapText="true" indent="0" shrinkToFit="false"/>
      <protection locked="true" hidden="false"/>
    </xf>
    <xf numFmtId="166" fontId="11" fillId="0" borderId="1" xfId="0" applyFont="true" applyBorder="true" applyAlignment="true" applyProtection="false">
      <alignment horizontal="general" vertical="center" textRotation="0" wrapText="false" indent="0" shrinkToFit="false"/>
      <protection locked="true" hidden="false"/>
    </xf>
    <xf numFmtId="164" fontId="8" fillId="2" borderId="1" xfId="0" applyFont="true" applyBorder="true" applyAlignment="true" applyProtection="false">
      <alignment horizontal="general" vertical="bottom" textRotation="0" wrapText="fals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6" fillId="3" borderId="1" xfId="0" applyFont="true" applyBorder="true" applyAlignment="true" applyProtection="false">
      <alignment horizontal="left" vertical="bottom" textRotation="0" wrapText="true" indent="0" shrinkToFit="false"/>
      <protection locked="true" hidden="false"/>
    </xf>
    <xf numFmtId="164" fontId="11" fillId="3" borderId="1" xfId="0" applyFont="true" applyBorder="true" applyAlignment="true" applyProtection="false">
      <alignment horizontal="center" vertical="bottom" textRotation="0" wrapText="true" indent="0" shrinkToFit="false"/>
      <protection locked="true" hidden="false"/>
    </xf>
    <xf numFmtId="166" fontId="14" fillId="3" borderId="1" xfId="0" applyFont="true" applyBorder="true" applyAlignment="true" applyProtection="false">
      <alignment horizontal="center" vertical="center" textRotation="0" wrapText="true" indent="0" shrinkToFit="false"/>
      <protection locked="true" hidden="false"/>
    </xf>
    <xf numFmtId="164" fontId="11" fillId="0" borderId="1" xfId="0" applyFont="true" applyBorder="true" applyAlignment="true" applyProtection="false">
      <alignment horizontal="general" vertical="bottom" textRotation="0" wrapText="true" indent="0" shrinkToFit="false"/>
      <protection locked="true" hidden="false"/>
    </xf>
    <xf numFmtId="164" fontId="8" fillId="0" borderId="0" xfId="0" applyFont="true" applyBorder="tru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general" vertical="bottom" textRotation="0" wrapText="true" indent="0" shrinkToFit="false"/>
      <protection locked="true" hidden="false"/>
    </xf>
    <xf numFmtId="165" fontId="8" fillId="2" borderId="1" xfId="0" applyFont="true" applyBorder="true" applyAlignment="true" applyProtection="false">
      <alignment horizontal="center" vertical="center" textRotation="0" wrapText="false" indent="0" shrinkToFit="false"/>
      <protection locked="true" hidden="false"/>
    </xf>
    <xf numFmtId="164" fontId="8" fillId="2" borderId="1" xfId="0" applyFont="true" applyBorder="true" applyAlignment="true" applyProtection="false">
      <alignment horizontal="center" vertical="center" textRotation="0" wrapText="false" indent="0" shrinkToFit="false"/>
      <protection locked="true" hidden="false"/>
    </xf>
    <xf numFmtId="164" fontId="8" fillId="3" borderId="1" xfId="0" applyFont="true" applyBorder="true" applyAlignment="true" applyProtection="false">
      <alignment horizontal="center" vertical="center" textRotation="0" wrapText="false" indent="0" shrinkToFit="false"/>
      <protection locked="true" hidden="false"/>
    </xf>
    <xf numFmtId="164" fontId="8" fillId="3" borderId="2" xfId="0" applyFont="true" applyBorder="true" applyAlignment="true" applyProtection="false">
      <alignment horizontal="center" vertical="center" textRotation="0" wrapText="true" indent="0" shrinkToFit="false"/>
      <protection locked="true" hidden="false"/>
    </xf>
    <xf numFmtId="164" fontId="16" fillId="0" borderId="3" xfId="0" applyFont="true" applyBorder="true" applyAlignment="true" applyProtection="false">
      <alignment horizontal="center" vertical="center" textRotation="0" wrapText="true" indent="0" shrinkToFit="false"/>
      <protection locked="true" hidden="false"/>
    </xf>
    <xf numFmtId="164" fontId="11" fillId="0" borderId="4" xfId="0" applyFont="true" applyBorder="true" applyAlignment="true" applyProtection="false">
      <alignment horizontal="general" vertical="center" textRotation="0" wrapText="true" indent="0" shrinkToFit="false"/>
      <protection locked="true" hidden="false"/>
    </xf>
    <xf numFmtId="164" fontId="11" fillId="0" borderId="5" xfId="0" applyFont="true" applyBorder="true" applyAlignment="true" applyProtection="false">
      <alignment horizontal="center" vertical="center" textRotation="0" wrapText="true" indent="0" shrinkToFit="false"/>
      <protection locked="true" hidden="false"/>
    </xf>
    <xf numFmtId="164" fontId="16" fillId="0" borderId="3" xfId="0" applyFont="true" applyBorder="true" applyAlignment="true" applyProtection="false">
      <alignment horizontal="left" vertical="center" textRotation="0" wrapText="false" indent="0" shrinkToFit="false"/>
      <protection locked="true" hidden="false"/>
    </xf>
    <xf numFmtId="164" fontId="16" fillId="0" borderId="5" xfId="0" applyFont="true" applyBorder="true" applyAlignment="true" applyProtection="false">
      <alignment horizontal="center" vertical="center" textRotation="0" wrapText="true" indent="0" shrinkToFit="false"/>
      <protection locked="true" hidden="false"/>
    </xf>
    <xf numFmtId="164" fontId="16" fillId="0" borderId="3" xfId="0" applyFont="true" applyBorder="true" applyAlignment="true" applyProtection="false">
      <alignment horizontal="left" vertical="center" textRotation="0" wrapText="tru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16" fillId="0" borderId="6" xfId="0" applyFont="true" applyBorder="true" applyAlignment="true" applyProtection="false">
      <alignment horizontal="left" vertical="center" textRotation="0" wrapText="true" indent="0" shrinkToFit="false"/>
      <protection locked="true" hidden="false"/>
    </xf>
    <xf numFmtId="164" fontId="16" fillId="0" borderId="6" xfId="0" applyFont="true" applyBorder="true" applyAlignment="true" applyProtection="false">
      <alignment horizontal="center" vertical="center" textRotation="0" wrapText="true" indent="0" shrinkToFit="false"/>
      <protection locked="true" hidden="false"/>
    </xf>
    <xf numFmtId="164" fontId="16" fillId="0" borderId="1" xfId="0" applyFont="true" applyBorder="true" applyAlignment="true" applyProtection="false">
      <alignment horizontal="left" vertical="center" textRotation="0" wrapText="true" indent="0" shrinkToFit="false"/>
      <protection locked="true" hidden="false"/>
    </xf>
    <xf numFmtId="164" fontId="1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general" vertical="center" textRotation="0" wrapText="true" indent="0" shrinkToFit="false"/>
      <protection locked="true" hidden="false"/>
    </xf>
    <xf numFmtId="164" fontId="16" fillId="0" borderId="1" xfId="0" applyFont="true" applyBorder="true" applyAlignment="true" applyProtection="false">
      <alignment horizontal="center" vertical="center" textRotation="0" wrapText="false" indent="0" shrinkToFit="false"/>
      <protection locked="true" hidden="false"/>
    </xf>
    <xf numFmtId="164" fontId="16" fillId="0" borderId="7" xfId="0" applyFont="true" applyBorder="true" applyAlignment="true" applyProtection="false">
      <alignment horizontal="left" vertical="center" textRotation="0" wrapText="true" indent="0" shrinkToFit="false"/>
      <protection locked="true" hidden="false"/>
    </xf>
    <xf numFmtId="164" fontId="16" fillId="0" borderId="7" xfId="0" applyFont="true" applyBorder="true" applyAlignment="true" applyProtection="false">
      <alignment horizontal="center" vertical="center" textRotation="0" wrapText="true" indent="0" shrinkToFit="false"/>
      <protection locked="true" hidden="false"/>
    </xf>
    <xf numFmtId="164" fontId="11" fillId="0" borderId="3" xfId="0" applyFont="true" applyBorder="true" applyAlignment="true" applyProtection="false">
      <alignment horizontal="center" vertical="center" textRotation="0" wrapText="true" indent="0" shrinkToFit="false"/>
      <protection locked="true" hidden="false"/>
    </xf>
    <xf numFmtId="164" fontId="11" fillId="4" borderId="5" xfId="0" applyFont="true" applyBorder="true" applyAlignment="true" applyProtection="false">
      <alignment horizontal="center" vertical="center" textRotation="0" wrapText="true" indent="0" shrinkToFit="false"/>
      <protection locked="true" hidden="false"/>
    </xf>
    <xf numFmtId="164" fontId="16" fillId="4" borderId="3" xfId="0" applyFont="true" applyBorder="true" applyAlignment="true" applyProtection="false">
      <alignment horizontal="center" vertical="center" textRotation="0" wrapText="true" indent="0" shrinkToFit="false"/>
      <protection locked="true" hidden="false"/>
    </xf>
    <xf numFmtId="164" fontId="11" fillId="0" borderId="5" xfId="0" applyFont="true" applyBorder="true" applyAlignment="true" applyProtection="false">
      <alignment horizontal="left" vertical="center" textRotation="0" wrapText="true" indent="0" shrinkToFit="false"/>
      <protection locked="true" hidden="false"/>
    </xf>
    <xf numFmtId="164" fontId="16" fillId="0" borderId="5" xfId="0" applyFont="true" applyBorder="true" applyAlignment="true" applyProtection="false">
      <alignment horizontal="left" vertical="center" textRotation="0" wrapText="true" indent="0" shrinkToFit="false"/>
      <protection locked="true" hidden="false"/>
    </xf>
    <xf numFmtId="164" fontId="16" fillId="0" borderId="5" xfId="0" applyFont="true" applyBorder="true" applyAlignment="true" applyProtection="false">
      <alignment horizontal="left" vertical="center" textRotation="0" wrapText="false" indent="0" shrinkToFit="false"/>
      <protection locked="true" hidden="false"/>
    </xf>
    <xf numFmtId="164" fontId="11" fillId="0" borderId="5" xfId="0" applyFont="true" applyBorder="true" applyAlignment="true" applyProtection="false">
      <alignment horizontal="general" vertical="center" textRotation="0" wrapText="false" indent="0" shrinkToFit="false"/>
      <protection locked="true" hidden="false"/>
    </xf>
    <xf numFmtId="164" fontId="6" fillId="0" borderId="5" xfId="0" applyFont="true" applyBorder="true" applyAlignment="true" applyProtection="false">
      <alignment horizontal="general" vertical="center" textRotation="0" wrapText="true" indent="0" shrinkToFit="false"/>
      <protection locked="true" hidden="false"/>
    </xf>
    <xf numFmtId="164" fontId="16" fillId="0" borderId="5" xfId="0" applyFont="true" applyBorder="true" applyAlignment="true" applyProtection="false">
      <alignment horizontal="center" vertical="center" textRotation="0" wrapText="false" indent="0" shrinkToFit="false"/>
      <protection locked="true" hidden="false"/>
    </xf>
    <xf numFmtId="164" fontId="17" fillId="0" borderId="0" xfId="0" applyFont="true" applyBorder="false" applyAlignment="true" applyProtection="false">
      <alignment horizontal="general" vertical="bottom" textRotation="0" wrapText="false" indent="0" shrinkToFit="false"/>
      <protection locked="true" hidden="false"/>
    </xf>
    <xf numFmtId="164" fontId="16" fillId="4" borderId="5"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true" applyProtection="false">
      <alignment horizontal="left" vertical="bottom" textRotation="0" wrapText="true" indent="0" shrinkToFit="false"/>
      <protection locked="true" hidden="false"/>
    </xf>
    <xf numFmtId="164" fontId="19" fillId="0" borderId="1" xfId="0" applyFont="true" applyBorder="true" applyAlignment="true" applyProtection="false">
      <alignment horizontal="general" vertical="bottom" textRotation="0" wrapText="true" indent="0" shrinkToFit="false"/>
      <protection locked="true" hidden="false"/>
    </xf>
    <xf numFmtId="164" fontId="19" fillId="0" borderId="8" xfId="0" applyFont="true" applyBorder="true" applyAlignment="true" applyProtection="false">
      <alignment horizontal="general" vertical="bottom" textRotation="0" wrapText="true" indent="0" shrinkToFit="false"/>
      <protection locked="true" hidden="false"/>
    </xf>
    <xf numFmtId="164" fontId="20" fillId="4" borderId="0" xfId="0" applyFont="true" applyBorder="false" applyAlignment="true" applyProtection="false">
      <alignment horizontal="left" vertical="bottom" textRotation="0" wrapText="fals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xf numFmtId="164" fontId="17" fillId="0" borderId="0" xfId="0" applyFont="true" applyBorder="false" applyAlignment="true" applyProtection="false">
      <alignment horizontal="general" vertical="bottom" textRotation="0" wrapText="true" indent="0" shrinkToFit="false"/>
      <protection locked="true" hidden="false"/>
    </xf>
    <xf numFmtId="164" fontId="21" fillId="4" borderId="1" xfId="0" applyFont="true" applyBorder="true" applyAlignment="true" applyProtection="false">
      <alignment horizontal="center" vertical="bottom"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22" fillId="4" borderId="1" xfId="0" applyFont="true" applyBorder="true" applyAlignment="true" applyProtection="false">
      <alignment horizontal="left"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222222"/>
      <rgbColor rgb="FF993300"/>
      <rgbColor rgb="FF993366"/>
      <rgbColor rgb="FF333399"/>
      <rgbColor rgb="FF36342E"/>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O332"/>
  <sheetViews>
    <sheetView windowProtection="true" showFormulas="false" showGridLines="true" showRowColHeaders="true" showZeros="true" rightToLeft="false" tabSelected="false" showOutlineSymbols="true" defaultGridColor="true" view="normal" topLeftCell="A1" colorId="64" zoomScale="80" zoomScaleNormal="80" zoomScalePageLayoutView="100" workbookViewId="0">
      <pane xSplit="6" ySplit="5" topLeftCell="G73" activePane="bottomRight" state="frozen"/>
      <selection pane="topLeft" activeCell="A1" activeCellId="0" sqref="A1"/>
      <selection pane="topRight" activeCell="G1" activeCellId="0" sqref="G1"/>
      <selection pane="bottomLeft" activeCell="A73" activeCellId="0" sqref="A73"/>
      <selection pane="bottomRight" activeCell="F79" activeCellId="0" sqref="F79"/>
    </sheetView>
  </sheetViews>
  <sheetFormatPr defaultRowHeight="15"/>
  <cols>
    <col collapsed="false" hidden="false" max="1" min="1" style="0" width="6.0765306122449"/>
    <col collapsed="false" hidden="false" max="2" min="2" style="0" width="95.0357142857143"/>
    <col collapsed="false" hidden="false" max="3" min="3" style="0" width="28.2142857142857"/>
    <col collapsed="false" hidden="false" max="4" min="4" style="0" width="8.50510204081633"/>
    <col collapsed="false" hidden="false" max="5" min="5" style="0" width="28.7551020408163"/>
    <col collapsed="false" hidden="false" max="8" min="6" style="0" width="8.50510204081633"/>
    <col collapsed="false" hidden="false" max="9" min="9" style="0" width="7.4234693877551"/>
    <col collapsed="false" hidden="false" max="11" min="10" style="0" width="8.50510204081633"/>
    <col collapsed="false" hidden="false" max="12" min="12" style="0" width="7.1530612244898"/>
    <col collapsed="false" hidden="false" max="15" min="13" style="0" width="8.50510204081633"/>
    <col collapsed="false" hidden="false" max="16" min="16" style="0" width="7.83163265306122"/>
    <col collapsed="false" hidden="false" max="18" min="17" style="0" width="5.53571428571429"/>
    <col collapsed="false" hidden="false" max="19" min="19" style="0" width="5.66836734693878"/>
    <col collapsed="false" hidden="false" max="20" min="20" style="0" width="8.50510204081633"/>
    <col collapsed="false" hidden="false" max="21" min="21" style="0" width="5.66836734693878"/>
    <col collapsed="false" hidden="false" max="22" min="22" style="0" width="8.10204081632653"/>
    <col collapsed="false" hidden="false" max="23" min="23" style="0" width="5.80612244897959"/>
    <col collapsed="false" hidden="false" max="24" min="24" style="0" width="5.39795918367347"/>
    <col collapsed="false" hidden="false" max="25" min="25" style="0" width="8.50510204081633"/>
    <col collapsed="false" hidden="false" max="26" min="26" style="0" width="7.56122448979592"/>
    <col collapsed="false" hidden="false" max="27" min="27" style="0" width="7.4234693877551"/>
    <col collapsed="false" hidden="false" max="29" min="28" style="0" width="8.23469387755102"/>
    <col collapsed="false" hidden="false" max="30" min="30" style="0" width="7.4234693877551"/>
    <col collapsed="false" hidden="false" max="31" min="31" style="0" width="8.50510204081633"/>
    <col collapsed="false" hidden="false" max="33" min="32" style="0" width="7.02040816326531"/>
    <col collapsed="false" hidden="false" max="34" min="34" style="0" width="5.12755102040816"/>
    <col collapsed="false" hidden="false" max="35" min="35" style="0" width="5.80612244897959"/>
    <col collapsed="false" hidden="false" max="37" min="36" style="0" width="8.50510204081633"/>
    <col collapsed="false" hidden="false" max="38" min="38" style="0" width="7.69387755102041"/>
    <col collapsed="false" hidden="false" max="41" min="39" style="0" width="8.50510204081633"/>
    <col collapsed="false" hidden="false" max="1025" min="42" style="0" width="14.0408163265306"/>
  </cols>
  <sheetData>
    <row r="1" customFormat="false" ht="25.5" hidden="false" customHeight="true" outlineLevel="0" collapsed="false">
      <c r="A1" s="1" t="s">
        <v>0</v>
      </c>
      <c r="B1" s="1"/>
      <c r="C1" s="1"/>
      <c r="D1" s="1"/>
      <c r="E1" s="1"/>
      <c r="F1" s="1"/>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customFormat="false" ht="24" hidden="false" customHeight="true" outlineLevel="0" collapsed="false">
      <c r="A2" s="3" t="s">
        <v>1</v>
      </c>
      <c r="B2" s="3"/>
      <c r="C2" s="3"/>
      <c r="D2" s="3"/>
      <c r="E2" s="3"/>
      <c r="F2" s="3"/>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customFormat="false" ht="37.35" hidden="false" customHeight="true" outlineLevel="0" collapsed="false">
      <c r="A3" s="4" t="s">
        <v>2</v>
      </c>
      <c r="B3" s="4"/>
      <c r="C3" s="4"/>
      <c r="D3" s="4"/>
      <c r="E3" s="4"/>
      <c r="F3" s="4"/>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row>
    <row r="4" customFormat="false" ht="14.1" hidden="false" customHeight="true" outlineLevel="0" collapsed="false">
      <c r="A4" s="6" t="s">
        <v>3</v>
      </c>
      <c r="B4" s="7" t="s">
        <v>4</v>
      </c>
      <c r="C4" s="6" t="s">
        <v>5</v>
      </c>
      <c r="D4" s="8" t="s">
        <v>6</v>
      </c>
      <c r="E4" s="8" t="s">
        <v>7</v>
      </c>
      <c r="F4" s="9" t="s">
        <v>8</v>
      </c>
      <c r="G4" s="10" t="s">
        <v>9</v>
      </c>
      <c r="H4" s="10" t="s">
        <v>10</v>
      </c>
      <c r="I4" s="10" t="s">
        <v>11</v>
      </c>
      <c r="J4" s="10" t="s">
        <v>12</v>
      </c>
      <c r="K4" s="10" t="s">
        <v>13</v>
      </c>
      <c r="L4" s="10" t="s">
        <v>14</v>
      </c>
      <c r="M4" s="10" t="s">
        <v>15</v>
      </c>
      <c r="N4" s="10" t="s">
        <v>16</v>
      </c>
      <c r="O4" s="10" t="s">
        <v>17</v>
      </c>
      <c r="P4" s="10" t="s">
        <v>18</v>
      </c>
      <c r="Q4" s="10" t="s">
        <v>19</v>
      </c>
      <c r="R4" s="10" t="s">
        <v>20</v>
      </c>
      <c r="S4" s="10" t="s">
        <v>21</v>
      </c>
      <c r="T4" s="10" t="s">
        <v>22</v>
      </c>
      <c r="U4" s="10" t="s">
        <v>23</v>
      </c>
      <c r="V4" s="10" t="s">
        <v>24</v>
      </c>
      <c r="W4" s="10" t="s">
        <v>25</v>
      </c>
      <c r="X4" s="10" t="s">
        <v>26</v>
      </c>
      <c r="Y4" s="10" t="s">
        <v>27</v>
      </c>
      <c r="Z4" s="10" t="s">
        <v>28</v>
      </c>
      <c r="AA4" s="10" t="s">
        <v>29</v>
      </c>
      <c r="AB4" s="10" t="s">
        <v>30</v>
      </c>
      <c r="AC4" s="10" t="s">
        <v>31</v>
      </c>
      <c r="AD4" s="10" t="s">
        <v>32</v>
      </c>
      <c r="AE4" s="10" t="s">
        <v>33</v>
      </c>
      <c r="AF4" s="10" t="s">
        <v>34</v>
      </c>
      <c r="AG4" s="10" t="s">
        <v>35</v>
      </c>
      <c r="AH4" s="10" t="s">
        <v>36</v>
      </c>
      <c r="AI4" s="10" t="s">
        <v>37</v>
      </c>
      <c r="AJ4" s="10" t="s">
        <v>38</v>
      </c>
      <c r="AK4" s="10" t="s">
        <v>39</v>
      </c>
      <c r="AL4" s="10" t="s">
        <v>40</v>
      </c>
      <c r="AM4" s="10" t="s">
        <v>41</v>
      </c>
      <c r="AN4" s="10" t="s">
        <v>42</v>
      </c>
      <c r="AO4" s="10" t="s">
        <v>43</v>
      </c>
    </row>
    <row r="5" customFormat="false" ht="14.1" hidden="false" customHeight="true" outlineLevel="0" collapsed="false">
      <c r="A5" s="6"/>
      <c r="B5" s="6"/>
      <c r="C5" s="6"/>
      <c r="D5" s="6"/>
      <c r="E5" s="6"/>
      <c r="F5" s="6"/>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row>
    <row r="6" s="17" customFormat="true" ht="140.25" hidden="false" customHeight="false" outlineLevel="0" collapsed="false">
      <c r="A6" s="11" t="n">
        <v>1</v>
      </c>
      <c r="B6" s="12" t="s">
        <v>44</v>
      </c>
      <c r="C6" s="13" t="s">
        <v>45</v>
      </c>
      <c r="D6" s="14" t="s">
        <v>46</v>
      </c>
      <c r="E6" s="14" t="s">
        <v>47</v>
      </c>
      <c r="F6" s="15" t="n">
        <v>35720</v>
      </c>
      <c r="G6" s="16" t="n">
        <f aca="false">G8*39.53</f>
        <v>316.24</v>
      </c>
      <c r="H6" s="16" t="n">
        <f aca="false">H8*39.53</f>
        <v>316.24</v>
      </c>
      <c r="I6" s="16" t="n">
        <f aca="false">I8*39.53</f>
        <v>1185.9</v>
      </c>
      <c r="J6" s="16" t="n">
        <f aca="false">J8*39.53</f>
        <v>4941.25</v>
      </c>
      <c r="K6" s="16" t="n">
        <f aca="false">K8*39.53</f>
        <v>316.24</v>
      </c>
      <c r="L6" s="16" t="n">
        <f aca="false">L8*39.53</f>
        <v>316.24</v>
      </c>
      <c r="M6" s="16" t="n">
        <f aca="false">M8*39.53</f>
        <v>316.24</v>
      </c>
      <c r="N6" s="16" t="n">
        <f aca="false">N8*39.53</f>
        <v>6720.1</v>
      </c>
      <c r="O6" s="16" t="n">
        <f aca="false">O8*39.53</f>
        <v>1581.2</v>
      </c>
      <c r="P6" s="16" t="n">
        <f aca="false">P8*39.53</f>
        <v>1185.9</v>
      </c>
      <c r="Q6" s="16" t="n">
        <f aca="false">Q8*39.53</f>
        <v>790.6</v>
      </c>
      <c r="R6" s="16" t="n">
        <f aca="false">R8*39.53</f>
        <v>790.6</v>
      </c>
      <c r="S6" s="16" t="n">
        <f aca="false">S8*39.53</f>
        <v>790.6</v>
      </c>
      <c r="T6" s="16" t="n">
        <f aca="false">T8*39.53</f>
        <v>316.24</v>
      </c>
      <c r="U6" s="16" t="n">
        <f aca="false">U8*39.53</f>
        <v>0</v>
      </c>
      <c r="V6" s="16" t="n">
        <f aca="false">V8*39.53</f>
        <v>0</v>
      </c>
      <c r="W6" s="16" t="n">
        <f aca="false">W8*39.53</f>
        <v>0</v>
      </c>
      <c r="X6" s="16" t="n">
        <f aca="false">X8*39.53</f>
        <v>0</v>
      </c>
      <c r="Y6" s="16" t="n">
        <f aca="false">Y8*39.53</f>
        <v>0</v>
      </c>
      <c r="Z6" s="16" t="n">
        <f aca="false">Z8*39.53</f>
        <v>0</v>
      </c>
      <c r="AA6" s="16" t="n">
        <f aca="false">AA8*39.53</f>
        <v>0</v>
      </c>
      <c r="AB6" s="16" t="n">
        <f aca="false">AB8*39.53</f>
        <v>0</v>
      </c>
      <c r="AC6" s="16" t="n">
        <f aca="false">AC8*39.53</f>
        <v>0</v>
      </c>
      <c r="AD6" s="16" t="n">
        <f aca="false">AD8*39.53</f>
        <v>0</v>
      </c>
      <c r="AE6" s="16" t="n">
        <f aca="false">AE8*39.53</f>
        <v>0</v>
      </c>
      <c r="AF6" s="16" t="n">
        <f aca="false">AF8*39.53</f>
        <v>0</v>
      </c>
      <c r="AG6" s="16" t="n">
        <f aca="false">AG8*39.53</f>
        <v>0</v>
      </c>
      <c r="AH6" s="16" t="n">
        <f aca="false">AH8*39.53</f>
        <v>0</v>
      </c>
      <c r="AI6" s="16" t="n">
        <f aca="false">AI8*39.53</f>
        <v>0</v>
      </c>
      <c r="AJ6" s="16" t="n">
        <f aca="false">AJ8*39.53</f>
        <v>2767.1</v>
      </c>
      <c r="AK6" s="16" t="n">
        <f aca="false">AK8*39.53</f>
        <v>3162.4</v>
      </c>
      <c r="AL6" s="16" t="n">
        <f aca="false">AL8*39.53</f>
        <v>5929.5</v>
      </c>
      <c r="AM6" s="16" t="n">
        <f aca="false">AM8*39.53</f>
        <v>1976.5</v>
      </c>
      <c r="AN6" s="16" t="n">
        <v>0</v>
      </c>
      <c r="AO6" s="16" t="n">
        <v>2000</v>
      </c>
    </row>
    <row r="7" s="17" customFormat="true" ht="140.25" hidden="false" customHeight="false" outlineLevel="0" collapsed="false">
      <c r="A7" s="11" t="n">
        <v>2</v>
      </c>
      <c r="B7" s="12" t="s">
        <v>48</v>
      </c>
      <c r="C7" s="13" t="s">
        <v>45</v>
      </c>
      <c r="D7" s="14" t="s">
        <v>46</v>
      </c>
      <c r="E7" s="14" t="s">
        <v>47</v>
      </c>
      <c r="F7" s="15" t="n">
        <v>5151</v>
      </c>
      <c r="G7" s="16" t="n">
        <f aca="false">G9*39.53</f>
        <v>0</v>
      </c>
      <c r="H7" s="16" t="n">
        <f aca="false">H9*39.53</f>
        <v>0</v>
      </c>
      <c r="I7" s="16" t="n">
        <f aca="false">I9*39.53</f>
        <v>0</v>
      </c>
      <c r="J7" s="16" t="n">
        <f aca="false">J9*39.53</f>
        <v>0</v>
      </c>
      <c r="K7" s="16" t="n">
        <f aca="false">K9*39.53</f>
        <v>0</v>
      </c>
      <c r="L7" s="16" t="n">
        <f aca="false">L9*39.53</f>
        <v>0</v>
      </c>
      <c r="M7" s="16" t="n">
        <f aca="false">M9*39.53</f>
        <v>0</v>
      </c>
      <c r="N7" s="16" t="n">
        <f aca="false">N9*39.53</f>
        <v>0</v>
      </c>
      <c r="O7" s="16" t="n">
        <f aca="false">O9*39.53</f>
        <v>0</v>
      </c>
      <c r="P7" s="16" t="n">
        <f aca="false">P9*39.53</f>
        <v>0</v>
      </c>
      <c r="Q7" s="16" t="n">
        <f aca="false">Q9*39.53</f>
        <v>0</v>
      </c>
      <c r="R7" s="16" t="n">
        <f aca="false">R9*39.53</f>
        <v>0</v>
      </c>
      <c r="S7" s="16" t="n">
        <f aca="false">S9*39.53</f>
        <v>0</v>
      </c>
      <c r="T7" s="16" t="n">
        <f aca="false">T9*39.53</f>
        <v>0</v>
      </c>
      <c r="U7" s="16" t="n">
        <f aca="false">U9*39.53</f>
        <v>4150.65</v>
      </c>
      <c r="V7" s="16" t="n">
        <f aca="false">V9*39.53</f>
        <v>0</v>
      </c>
      <c r="W7" s="16" t="n">
        <f aca="false">W9*39.53</f>
        <v>0</v>
      </c>
      <c r="X7" s="16" t="n">
        <f aca="false">X9*39.53</f>
        <v>0</v>
      </c>
      <c r="Y7" s="16" t="n">
        <f aca="false">Y9*39.53</f>
        <v>0</v>
      </c>
      <c r="Z7" s="16" t="n">
        <f aca="false">Z9*39.53</f>
        <v>0</v>
      </c>
      <c r="AA7" s="16" t="n">
        <f aca="false">AA9*39.53</f>
        <v>0</v>
      </c>
      <c r="AB7" s="16" t="n">
        <f aca="false">AB9*39.53</f>
        <v>0</v>
      </c>
      <c r="AC7" s="16" t="n">
        <f aca="false">AC9*39.53</f>
        <v>0</v>
      </c>
      <c r="AD7" s="16" t="n">
        <f aca="false">AD9*39.53</f>
        <v>0</v>
      </c>
      <c r="AE7" s="16" t="n">
        <f aca="false">AE9*39.53</f>
        <v>0</v>
      </c>
      <c r="AF7" s="16" t="n">
        <f aca="false">AF9*39.53</f>
        <v>0</v>
      </c>
      <c r="AG7" s="16" t="n">
        <f aca="false">AG9*39.53</f>
        <v>0</v>
      </c>
      <c r="AH7" s="16" t="n">
        <f aca="false">AH9*39.53</f>
        <v>0</v>
      </c>
      <c r="AI7" s="16" t="n">
        <f aca="false">AI9*39.53</f>
        <v>0</v>
      </c>
      <c r="AJ7" s="16" t="n">
        <f aca="false">AJ9*39.53</f>
        <v>0</v>
      </c>
      <c r="AK7" s="16" t="n">
        <f aca="false">AK9*39.53</f>
        <v>0</v>
      </c>
      <c r="AL7" s="16" t="n">
        <f aca="false">AL9*39.53</f>
        <v>0</v>
      </c>
      <c r="AM7" s="16" t="n">
        <f aca="false">AM9*39.53</f>
        <v>0</v>
      </c>
      <c r="AN7" s="16" t="n">
        <v>0</v>
      </c>
      <c r="AO7" s="16" t="n">
        <v>1000</v>
      </c>
    </row>
    <row r="8" customFormat="false" ht="140.25" hidden="false" customHeight="false" outlineLevel="0" collapsed="false">
      <c r="A8" s="11" t="n">
        <v>3</v>
      </c>
      <c r="B8" s="12" t="s">
        <v>49</v>
      </c>
      <c r="C8" s="13" t="s">
        <v>50</v>
      </c>
      <c r="D8" s="14" t="s">
        <v>51</v>
      </c>
      <c r="E8" s="14" t="s">
        <v>52</v>
      </c>
      <c r="F8" s="15" t="n">
        <f aca="false">SUM(G8:AO8)</f>
        <v>953</v>
      </c>
      <c r="G8" s="16" t="n">
        <v>8</v>
      </c>
      <c r="H8" s="16" t="n">
        <v>8</v>
      </c>
      <c r="I8" s="16" t="n">
        <v>30</v>
      </c>
      <c r="J8" s="16" t="n">
        <v>125</v>
      </c>
      <c r="K8" s="16" t="n">
        <v>8</v>
      </c>
      <c r="L8" s="16" t="n">
        <v>8</v>
      </c>
      <c r="M8" s="16" t="n">
        <v>8</v>
      </c>
      <c r="N8" s="16" t="n">
        <v>170</v>
      </c>
      <c r="O8" s="16" t="n">
        <v>40</v>
      </c>
      <c r="P8" s="16" t="n">
        <v>30</v>
      </c>
      <c r="Q8" s="16" t="n">
        <v>20</v>
      </c>
      <c r="R8" s="16" t="n">
        <v>20</v>
      </c>
      <c r="S8" s="16" t="n">
        <v>20</v>
      </c>
      <c r="T8" s="16" t="n">
        <v>8</v>
      </c>
      <c r="U8" s="18" t="n">
        <v>0</v>
      </c>
      <c r="V8" s="16" t="n">
        <v>0</v>
      </c>
      <c r="W8" s="16" t="n">
        <v>0</v>
      </c>
      <c r="X8" s="16" t="n">
        <v>0</v>
      </c>
      <c r="Y8" s="16" t="n">
        <v>0</v>
      </c>
      <c r="Z8" s="16" t="n">
        <v>0</v>
      </c>
      <c r="AA8" s="16" t="n">
        <v>0</v>
      </c>
      <c r="AB8" s="16" t="n">
        <v>0</v>
      </c>
      <c r="AC8" s="16" t="n">
        <v>0</v>
      </c>
      <c r="AD8" s="16" t="n">
        <v>0</v>
      </c>
      <c r="AE8" s="16" t="n">
        <v>0</v>
      </c>
      <c r="AF8" s="16" t="n">
        <v>0</v>
      </c>
      <c r="AG8" s="16" t="n">
        <v>0</v>
      </c>
      <c r="AH8" s="16" t="n">
        <v>0</v>
      </c>
      <c r="AI8" s="16" t="n">
        <v>0</v>
      </c>
      <c r="AJ8" s="16" t="n">
        <v>70</v>
      </c>
      <c r="AK8" s="16" t="n">
        <v>80</v>
      </c>
      <c r="AL8" s="16" t="n">
        <v>150</v>
      </c>
      <c r="AM8" s="16" t="n">
        <v>50</v>
      </c>
      <c r="AN8" s="16" t="n">
        <v>0</v>
      </c>
      <c r="AO8" s="16" t="n">
        <v>100</v>
      </c>
    </row>
    <row r="9" customFormat="false" ht="140.25" hidden="false" customHeight="false" outlineLevel="0" collapsed="false">
      <c r="A9" s="11" t="n">
        <v>4</v>
      </c>
      <c r="B9" s="12" t="s">
        <v>53</v>
      </c>
      <c r="C9" s="13" t="s">
        <v>50</v>
      </c>
      <c r="D9" s="14" t="s">
        <v>51</v>
      </c>
      <c r="E9" s="14" t="s">
        <v>52</v>
      </c>
      <c r="F9" s="15" t="n">
        <f aca="false">SUM(G9:AO9)</f>
        <v>155</v>
      </c>
      <c r="G9" s="16" t="n">
        <v>0</v>
      </c>
      <c r="H9" s="16" t="n">
        <v>0</v>
      </c>
      <c r="I9" s="16" t="n">
        <v>0</v>
      </c>
      <c r="J9" s="16" t="n">
        <v>0</v>
      </c>
      <c r="K9" s="16" t="n">
        <v>0</v>
      </c>
      <c r="L9" s="16" t="n">
        <v>0</v>
      </c>
      <c r="M9" s="16" t="n">
        <v>0</v>
      </c>
      <c r="N9" s="16" t="n">
        <v>0</v>
      </c>
      <c r="O9" s="16" t="n">
        <v>0</v>
      </c>
      <c r="P9" s="16" t="n">
        <v>0</v>
      </c>
      <c r="Q9" s="16" t="n">
        <v>0</v>
      </c>
      <c r="R9" s="16" t="n">
        <v>0</v>
      </c>
      <c r="S9" s="16" t="n">
        <v>0</v>
      </c>
      <c r="T9" s="16" t="n">
        <v>0</v>
      </c>
      <c r="U9" s="16" t="n">
        <v>105</v>
      </c>
      <c r="V9" s="16" t="n">
        <v>0</v>
      </c>
      <c r="W9" s="16" t="n">
        <v>0</v>
      </c>
      <c r="X9" s="16" t="n">
        <v>0</v>
      </c>
      <c r="Y9" s="16" t="n">
        <v>0</v>
      </c>
      <c r="Z9" s="16" t="n">
        <v>0</v>
      </c>
      <c r="AA9" s="16" t="n">
        <v>0</v>
      </c>
      <c r="AB9" s="16" t="n">
        <v>0</v>
      </c>
      <c r="AC9" s="16" t="n">
        <v>0</v>
      </c>
      <c r="AD9" s="16" t="n">
        <v>0</v>
      </c>
      <c r="AE9" s="16" t="n">
        <v>0</v>
      </c>
      <c r="AF9" s="16" t="n">
        <v>0</v>
      </c>
      <c r="AG9" s="16" t="n">
        <v>0</v>
      </c>
      <c r="AH9" s="16" t="n">
        <v>0</v>
      </c>
      <c r="AI9" s="16" t="n">
        <v>0</v>
      </c>
      <c r="AJ9" s="16" t="n">
        <v>0</v>
      </c>
      <c r="AK9" s="16" t="n">
        <v>0</v>
      </c>
      <c r="AL9" s="16" t="n">
        <v>0</v>
      </c>
      <c r="AM9" s="16" t="n">
        <v>0</v>
      </c>
      <c r="AN9" s="16" t="n">
        <v>0</v>
      </c>
      <c r="AO9" s="16" t="n">
        <v>50</v>
      </c>
    </row>
    <row r="10" customFormat="false" ht="63.75" hidden="false" customHeight="false" outlineLevel="0" collapsed="false">
      <c r="A10" s="11" t="n">
        <v>5</v>
      </c>
      <c r="B10" s="12" t="s">
        <v>54</v>
      </c>
      <c r="C10" s="13"/>
      <c r="D10" s="14" t="s">
        <v>51</v>
      </c>
      <c r="E10" s="14" t="s">
        <v>55</v>
      </c>
      <c r="F10" s="19" t="n">
        <f aca="false">SUM(G10:AO10)</f>
        <v>89</v>
      </c>
      <c r="G10" s="20" t="n">
        <f aca="false">ROUNDUP(G8/12,)</f>
        <v>1</v>
      </c>
      <c r="H10" s="20" t="n">
        <f aca="false">ROUNDUP(H8/12,)</f>
        <v>1</v>
      </c>
      <c r="I10" s="20" t="n">
        <f aca="false">ROUNDUP(I8/12,)</f>
        <v>3</v>
      </c>
      <c r="J10" s="20" t="n">
        <f aca="false">ROUNDUP(J8/12,)</f>
        <v>11</v>
      </c>
      <c r="K10" s="20" t="n">
        <f aca="false">ROUNDUP(K8/12,)</f>
        <v>1</v>
      </c>
      <c r="L10" s="20" t="n">
        <f aca="false">ROUNDUP(L8/12,)</f>
        <v>1</v>
      </c>
      <c r="M10" s="20" t="n">
        <f aca="false">ROUNDUP(M8/12,)</f>
        <v>1</v>
      </c>
      <c r="N10" s="20" t="n">
        <f aca="false">ROUNDUP(N8/12,)</f>
        <v>15</v>
      </c>
      <c r="O10" s="20" t="n">
        <f aca="false">ROUNDUP(O8/12,)</f>
        <v>4</v>
      </c>
      <c r="P10" s="20" t="n">
        <f aca="false">ROUNDUP(P8/12,)</f>
        <v>3</v>
      </c>
      <c r="Q10" s="20" t="n">
        <f aca="false">ROUNDUP(Q8/12,)</f>
        <v>2</v>
      </c>
      <c r="R10" s="20" t="n">
        <f aca="false">ROUNDUP(R8/12,)</f>
        <v>2</v>
      </c>
      <c r="S10" s="20" t="n">
        <f aca="false">ROUNDUP(S8/12,)</f>
        <v>2</v>
      </c>
      <c r="T10" s="20" t="n">
        <f aca="false">ROUNDUP(T8/12,)</f>
        <v>1</v>
      </c>
      <c r="U10" s="20" t="n">
        <f aca="false">ROUNDUP(U8/12,)</f>
        <v>0</v>
      </c>
      <c r="V10" s="20" t="n">
        <f aca="false">ROUNDUP(V8/12,)</f>
        <v>0</v>
      </c>
      <c r="W10" s="20" t="n">
        <f aca="false">ROUNDUP(W8/12,)</f>
        <v>0</v>
      </c>
      <c r="X10" s="20" t="n">
        <f aca="false">ROUNDUP(X8/12,)</f>
        <v>0</v>
      </c>
      <c r="Y10" s="20" t="n">
        <f aca="false">ROUNDUP(Y8/12,)</f>
        <v>0</v>
      </c>
      <c r="Z10" s="20" t="n">
        <f aca="false">ROUNDUP(Z8/12,)</f>
        <v>0</v>
      </c>
      <c r="AA10" s="20" t="n">
        <f aca="false">ROUNDUP(AA8/12,)</f>
        <v>0</v>
      </c>
      <c r="AB10" s="20" t="n">
        <f aca="false">ROUNDUP(AB8/12,)</f>
        <v>0</v>
      </c>
      <c r="AC10" s="20" t="n">
        <f aca="false">ROUNDUP(AC8/12,)</f>
        <v>0</v>
      </c>
      <c r="AD10" s="20" t="n">
        <f aca="false">ROUNDUP(AD8/12,)</f>
        <v>0</v>
      </c>
      <c r="AE10" s="20" t="n">
        <f aca="false">ROUNDUP(AE8/12,)</f>
        <v>0</v>
      </c>
      <c r="AF10" s="20" t="n">
        <f aca="false">ROUNDUP(AF8/12,)</f>
        <v>0</v>
      </c>
      <c r="AG10" s="20" t="n">
        <f aca="false">ROUNDUP(AG8/12,)</f>
        <v>0</v>
      </c>
      <c r="AH10" s="20" t="n">
        <f aca="false">ROUNDUP(AH8/12,)</f>
        <v>0</v>
      </c>
      <c r="AI10" s="20" t="n">
        <f aca="false">ROUNDUP(AI8/12,)</f>
        <v>0</v>
      </c>
      <c r="AJ10" s="20" t="n">
        <f aca="false">ROUNDUP(AJ8/12,)</f>
        <v>6</v>
      </c>
      <c r="AK10" s="20" t="n">
        <f aca="false">ROUNDUP(AK8/12,)</f>
        <v>7</v>
      </c>
      <c r="AL10" s="20" t="n">
        <f aca="false">ROUNDUP(AL8/12,)</f>
        <v>13</v>
      </c>
      <c r="AM10" s="20" t="n">
        <f aca="false">ROUNDUP(AM8/12,)</f>
        <v>5</v>
      </c>
      <c r="AN10" s="20" t="n">
        <v>0</v>
      </c>
      <c r="AO10" s="20" t="n">
        <v>10</v>
      </c>
    </row>
    <row r="11" customFormat="false" ht="63.75" hidden="false" customHeight="false" outlineLevel="0" collapsed="false">
      <c r="A11" s="11" t="n">
        <v>6</v>
      </c>
      <c r="B11" s="12" t="s">
        <v>56</v>
      </c>
      <c r="C11" s="13"/>
      <c r="D11" s="14" t="s">
        <v>51</v>
      </c>
      <c r="E11" s="14" t="s">
        <v>55</v>
      </c>
      <c r="F11" s="15" t="n">
        <f aca="false">SUM(G11:AO11)</f>
        <v>14</v>
      </c>
      <c r="G11" s="21" t="n">
        <f aca="false">ROUNDUP(G9/12,0)</f>
        <v>0</v>
      </c>
      <c r="H11" s="21" t="n">
        <f aca="false">ROUNDUP(H9/12,0)</f>
        <v>0</v>
      </c>
      <c r="I11" s="21" t="n">
        <f aca="false">ROUNDUP(I9/12,0)</f>
        <v>0</v>
      </c>
      <c r="J11" s="21" t="n">
        <f aca="false">ROUNDUP(J9/12,0)</f>
        <v>0</v>
      </c>
      <c r="K11" s="21" t="n">
        <f aca="false">ROUNDUP(K9/12,0)</f>
        <v>0</v>
      </c>
      <c r="L11" s="21" t="n">
        <f aca="false">ROUNDUP(L9/12,0)</f>
        <v>0</v>
      </c>
      <c r="M11" s="21" t="n">
        <f aca="false">ROUNDUP(M9/12,0)</f>
        <v>0</v>
      </c>
      <c r="N11" s="21" t="n">
        <f aca="false">ROUNDUP(N9/12,0)</f>
        <v>0</v>
      </c>
      <c r="O11" s="21" t="n">
        <f aca="false">ROUNDUP(O9/12,0)</f>
        <v>0</v>
      </c>
      <c r="P11" s="21" t="n">
        <f aca="false">ROUNDUP(P9/12,0)</f>
        <v>0</v>
      </c>
      <c r="Q11" s="21" t="n">
        <f aca="false">ROUNDUP(Q9/12,0)</f>
        <v>0</v>
      </c>
      <c r="R11" s="21" t="n">
        <f aca="false">ROUNDUP(R9/12,0)</f>
        <v>0</v>
      </c>
      <c r="S11" s="21" t="n">
        <f aca="false">ROUNDUP(S9/12,0)</f>
        <v>0</v>
      </c>
      <c r="T11" s="21" t="n">
        <f aca="false">ROUNDUP(T9/12,0)</f>
        <v>0</v>
      </c>
      <c r="U11" s="21" t="n">
        <f aca="false">ROUNDUP(U9/12,0)</f>
        <v>9</v>
      </c>
      <c r="V11" s="21" t="n">
        <f aca="false">ROUNDUP(V9/12,0)</f>
        <v>0</v>
      </c>
      <c r="W11" s="21" t="n">
        <f aca="false">ROUNDUP(W9/12,0)</f>
        <v>0</v>
      </c>
      <c r="X11" s="21" t="n">
        <f aca="false">ROUNDUP(X9/12,0)</f>
        <v>0</v>
      </c>
      <c r="Y11" s="21" t="n">
        <f aca="false">ROUNDUP(Y9/12,0)</f>
        <v>0</v>
      </c>
      <c r="Z11" s="21" t="n">
        <f aca="false">ROUNDUP(Z9/12,0)</f>
        <v>0</v>
      </c>
      <c r="AA11" s="21" t="n">
        <f aca="false">ROUNDUP(AA9/12,0)</f>
        <v>0</v>
      </c>
      <c r="AB11" s="21" t="n">
        <f aca="false">ROUNDUP(AB9/12,0)</f>
        <v>0</v>
      </c>
      <c r="AC11" s="21" t="n">
        <f aca="false">ROUNDUP(AC9/12,0)</f>
        <v>0</v>
      </c>
      <c r="AD11" s="21" t="n">
        <f aca="false">ROUNDUP(AD9/12,0)</f>
        <v>0</v>
      </c>
      <c r="AE11" s="21" t="n">
        <f aca="false">ROUNDUP(AE9/12,0)</f>
        <v>0</v>
      </c>
      <c r="AF11" s="21" t="n">
        <f aca="false">ROUNDUP(AF9/12,0)</f>
        <v>0</v>
      </c>
      <c r="AG11" s="21" t="n">
        <f aca="false">ROUNDUP(AG9/12,0)</f>
        <v>0</v>
      </c>
      <c r="AH11" s="21" t="n">
        <f aca="false">ROUNDUP(AH9/12,0)</f>
        <v>0</v>
      </c>
      <c r="AI11" s="21" t="n">
        <f aca="false">ROUNDUP(AI9/12,0)</f>
        <v>0</v>
      </c>
      <c r="AJ11" s="21" t="n">
        <f aca="false">ROUNDUP(AJ9/12,0)</f>
        <v>0</v>
      </c>
      <c r="AK11" s="21" t="n">
        <f aca="false">ROUNDUP(AK9/12,0)</f>
        <v>0</v>
      </c>
      <c r="AL11" s="21" t="n">
        <f aca="false">ROUNDUP(AL9/12,0)</f>
        <v>0</v>
      </c>
      <c r="AM11" s="21" t="n">
        <f aca="false">ROUNDUP(AM9/12,0)</f>
        <v>0</v>
      </c>
      <c r="AN11" s="21" t="n">
        <v>0</v>
      </c>
      <c r="AO11" s="21" t="n">
        <v>5</v>
      </c>
    </row>
    <row r="12" customFormat="false" ht="140.25" hidden="false" customHeight="false" outlineLevel="0" collapsed="false">
      <c r="A12" s="11" t="n">
        <v>7</v>
      </c>
      <c r="B12" s="12" t="s">
        <v>57</v>
      </c>
      <c r="C12" s="13" t="s">
        <v>58</v>
      </c>
      <c r="D12" s="14" t="s">
        <v>51</v>
      </c>
      <c r="E12" s="14" t="s">
        <v>59</v>
      </c>
      <c r="F12" s="15" t="n">
        <f aca="false">SUM(G12:AO12)</f>
        <v>70</v>
      </c>
      <c r="G12" s="16" t="n">
        <v>0</v>
      </c>
      <c r="H12" s="16" t="n">
        <v>0</v>
      </c>
      <c r="I12" s="16" t="n">
        <v>0</v>
      </c>
      <c r="J12" s="16" t="n">
        <v>0</v>
      </c>
      <c r="K12" s="16" t="n">
        <v>0</v>
      </c>
      <c r="L12" s="16" t="n">
        <v>0</v>
      </c>
      <c r="M12" s="16" t="n">
        <v>0</v>
      </c>
      <c r="N12" s="16" t="n">
        <v>0</v>
      </c>
      <c r="O12" s="16" t="n">
        <v>0</v>
      </c>
      <c r="P12" s="16" t="n">
        <v>0</v>
      </c>
      <c r="Q12" s="16" t="n">
        <v>0</v>
      </c>
      <c r="R12" s="16" t="n">
        <v>0</v>
      </c>
      <c r="S12" s="16" t="n">
        <v>0</v>
      </c>
      <c r="T12" s="16" t="n">
        <v>0</v>
      </c>
      <c r="U12" s="16" t="n">
        <v>0</v>
      </c>
      <c r="V12" s="16" t="n">
        <v>0</v>
      </c>
      <c r="W12" s="16" t="n">
        <v>0</v>
      </c>
      <c r="X12" s="16" t="n">
        <v>0</v>
      </c>
      <c r="Y12" s="16" t="n">
        <v>0</v>
      </c>
      <c r="Z12" s="16" t="n">
        <v>0</v>
      </c>
      <c r="AA12" s="16" t="n">
        <v>0</v>
      </c>
      <c r="AB12" s="16" t="n">
        <v>0</v>
      </c>
      <c r="AC12" s="16" t="n">
        <v>0</v>
      </c>
      <c r="AD12" s="16" t="n">
        <v>0</v>
      </c>
      <c r="AE12" s="16" t="n">
        <v>0</v>
      </c>
      <c r="AF12" s="16" t="n">
        <v>0</v>
      </c>
      <c r="AG12" s="16" t="n">
        <v>0</v>
      </c>
      <c r="AH12" s="16" t="n">
        <v>0</v>
      </c>
      <c r="AI12" s="16" t="n">
        <v>0</v>
      </c>
      <c r="AJ12" s="16" t="n">
        <v>0</v>
      </c>
      <c r="AK12" s="16" t="n">
        <v>0</v>
      </c>
      <c r="AL12" s="16" t="n">
        <v>0</v>
      </c>
      <c r="AM12" s="16" t="n">
        <v>0</v>
      </c>
      <c r="AN12" s="16" t="n">
        <v>0</v>
      </c>
      <c r="AO12" s="16" t="n">
        <v>70</v>
      </c>
    </row>
    <row r="13" customFormat="false" ht="409.6" hidden="false" customHeight="true" outlineLevel="0" collapsed="false">
      <c r="A13" s="11" t="n">
        <v>8</v>
      </c>
      <c r="B13" s="12" t="s">
        <v>60</v>
      </c>
      <c r="C13" s="13" t="s">
        <v>61</v>
      </c>
      <c r="D13" s="14" t="s">
        <v>46</v>
      </c>
      <c r="E13" s="14" t="s">
        <v>62</v>
      </c>
      <c r="F13" s="15" t="n">
        <f aca="false">SUM(G13:AO13)</f>
        <v>1583</v>
      </c>
      <c r="G13" s="16" t="n">
        <v>0</v>
      </c>
      <c r="H13" s="16" t="n">
        <v>0</v>
      </c>
      <c r="I13" s="16" t="n">
        <v>0</v>
      </c>
      <c r="J13" s="16" t="n">
        <v>0</v>
      </c>
      <c r="K13" s="16" t="n">
        <v>0</v>
      </c>
      <c r="L13" s="16" t="n">
        <v>0</v>
      </c>
      <c r="M13" s="16" t="n">
        <v>0</v>
      </c>
      <c r="N13" s="16" t="n">
        <v>0</v>
      </c>
      <c r="O13" s="16" t="n">
        <v>0</v>
      </c>
      <c r="P13" s="16" t="n">
        <v>0</v>
      </c>
      <c r="Q13" s="16" t="n">
        <v>0</v>
      </c>
      <c r="R13" s="16" t="n">
        <v>0</v>
      </c>
      <c r="S13" s="16" t="n">
        <v>0</v>
      </c>
      <c r="T13" s="16" t="n">
        <v>0</v>
      </c>
      <c r="U13" s="16" t="n">
        <v>79</v>
      </c>
      <c r="V13" s="16" t="n">
        <v>0</v>
      </c>
      <c r="W13" s="16" t="n">
        <v>0</v>
      </c>
      <c r="X13" s="16" t="n">
        <v>0</v>
      </c>
      <c r="Y13" s="16" t="n">
        <v>0</v>
      </c>
      <c r="Z13" s="16" t="n">
        <v>0</v>
      </c>
      <c r="AA13" s="16" t="n">
        <v>0</v>
      </c>
      <c r="AB13" s="16" t="n">
        <v>0</v>
      </c>
      <c r="AC13" s="16" t="n">
        <v>0</v>
      </c>
      <c r="AD13" s="16" t="n">
        <v>0</v>
      </c>
      <c r="AE13" s="16" t="n">
        <v>0</v>
      </c>
      <c r="AF13" s="16" t="n">
        <v>0</v>
      </c>
      <c r="AG13" s="16" t="n">
        <v>184</v>
      </c>
      <c r="AH13" s="16" t="n">
        <v>0</v>
      </c>
      <c r="AI13" s="16" t="n">
        <v>0</v>
      </c>
      <c r="AJ13" s="16" t="n">
        <v>0</v>
      </c>
      <c r="AK13" s="16" t="n">
        <v>0</v>
      </c>
      <c r="AL13" s="16" t="n">
        <v>400</v>
      </c>
      <c r="AM13" s="16" t="n">
        <v>420</v>
      </c>
      <c r="AN13" s="16" t="n">
        <v>0</v>
      </c>
      <c r="AO13" s="16" t="n">
        <v>500</v>
      </c>
    </row>
    <row r="14" customFormat="false" ht="409.6" hidden="false" customHeight="true" outlineLevel="0" collapsed="false">
      <c r="A14" s="11" t="n">
        <v>9</v>
      </c>
      <c r="B14" s="12" t="s">
        <v>63</v>
      </c>
      <c r="C14" s="13" t="s">
        <v>61</v>
      </c>
      <c r="D14" s="14" t="s">
        <v>46</v>
      </c>
      <c r="E14" s="14" t="s">
        <v>62</v>
      </c>
      <c r="F14" s="15" t="n">
        <f aca="false">SUM(G14:AO14)</f>
        <v>350</v>
      </c>
      <c r="G14" s="16" t="n">
        <v>0</v>
      </c>
      <c r="H14" s="16" t="n">
        <v>0</v>
      </c>
      <c r="I14" s="16" t="n">
        <v>0</v>
      </c>
      <c r="J14" s="16" t="n">
        <v>0</v>
      </c>
      <c r="K14" s="16" t="n">
        <v>0</v>
      </c>
      <c r="L14" s="16" t="n">
        <v>0</v>
      </c>
      <c r="M14" s="16" t="n">
        <v>0</v>
      </c>
      <c r="N14" s="16" t="n">
        <v>0</v>
      </c>
      <c r="O14" s="16" t="n">
        <v>0</v>
      </c>
      <c r="P14" s="16" t="n">
        <v>0</v>
      </c>
      <c r="Q14" s="16" t="n">
        <v>0</v>
      </c>
      <c r="R14" s="16" t="n">
        <v>0</v>
      </c>
      <c r="S14" s="16" t="n">
        <v>0</v>
      </c>
      <c r="T14" s="16" t="n">
        <v>0</v>
      </c>
      <c r="U14" s="16" t="n">
        <v>0</v>
      </c>
      <c r="V14" s="16" t="n">
        <v>0</v>
      </c>
      <c r="W14" s="16" t="n">
        <v>0</v>
      </c>
      <c r="X14" s="16" t="n">
        <v>0</v>
      </c>
      <c r="Y14" s="16" t="n">
        <v>0</v>
      </c>
      <c r="Z14" s="16" t="n">
        <v>0</v>
      </c>
      <c r="AA14" s="16" t="n">
        <v>0</v>
      </c>
      <c r="AB14" s="16" t="n">
        <v>0</v>
      </c>
      <c r="AC14" s="16" t="n">
        <v>0</v>
      </c>
      <c r="AD14" s="16" t="n">
        <v>0</v>
      </c>
      <c r="AE14" s="16" t="n">
        <v>0</v>
      </c>
      <c r="AF14" s="16" t="n">
        <v>0</v>
      </c>
      <c r="AG14" s="16" t="n">
        <v>0</v>
      </c>
      <c r="AH14" s="16" t="n">
        <v>0</v>
      </c>
      <c r="AI14" s="16" t="n">
        <v>0</v>
      </c>
      <c r="AJ14" s="16" t="n">
        <v>0</v>
      </c>
      <c r="AK14" s="16" t="n">
        <v>0</v>
      </c>
      <c r="AL14" s="16" t="n">
        <v>200</v>
      </c>
      <c r="AM14" s="16" t="n">
        <v>0</v>
      </c>
      <c r="AN14" s="16" t="n">
        <v>0</v>
      </c>
      <c r="AO14" s="16" t="n">
        <v>150</v>
      </c>
    </row>
    <row r="15" customFormat="false" ht="409.6" hidden="false" customHeight="true" outlineLevel="0" collapsed="false">
      <c r="A15" s="11" t="n">
        <v>10</v>
      </c>
      <c r="B15" s="12" t="s">
        <v>64</v>
      </c>
      <c r="C15" s="13" t="s">
        <v>61</v>
      </c>
      <c r="D15" s="14" t="s">
        <v>46</v>
      </c>
      <c r="E15" s="14" t="s">
        <v>62</v>
      </c>
      <c r="F15" s="15" t="n">
        <f aca="false">SUM(G15:AO15)</f>
        <v>232</v>
      </c>
      <c r="G15" s="16" t="n">
        <v>0</v>
      </c>
      <c r="H15" s="16" t="n">
        <v>0</v>
      </c>
      <c r="I15" s="16" t="n">
        <v>0</v>
      </c>
      <c r="J15" s="16" t="n">
        <v>0</v>
      </c>
      <c r="K15" s="16" t="n">
        <v>0</v>
      </c>
      <c r="L15" s="16" t="n">
        <v>0</v>
      </c>
      <c r="M15" s="16" t="n">
        <v>0</v>
      </c>
      <c r="N15" s="16" t="n">
        <v>0</v>
      </c>
      <c r="O15" s="16" t="n">
        <v>0</v>
      </c>
      <c r="P15" s="16" t="n">
        <v>0</v>
      </c>
      <c r="Q15" s="16" t="n">
        <v>0</v>
      </c>
      <c r="R15" s="16" t="n">
        <v>0</v>
      </c>
      <c r="S15" s="16" t="n">
        <v>0</v>
      </c>
      <c r="T15" s="16" t="n">
        <v>0</v>
      </c>
      <c r="U15" s="16" t="n">
        <v>0</v>
      </c>
      <c r="V15" s="16" t="n">
        <v>0</v>
      </c>
      <c r="W15" s="16" t="n">
        <v>0</v>
      </c>
      <c r="X15" s="16" t="n">
        <v>0</v>
      </c>
      <c r="Y15" s="16" t="n">
        <v>0</v>
      </c>
      <c r="Z15" s="16" t="n">
        <v>132</v>
      </c>
      <c r="AA15" s="16" t="n">
        <v>0</v>
      </c>
      <c r="AB15" s="16" t="n">
        <v>0</v>
      </c>
      <c r="AC15" s="16" t="n">
        <v>0</v>
      </c>
      <c r="AD15" s="16" t="n">
        <v>0</v>
      </c>
      <c r="AE15" s="16" t="n">
        <v>0</v>
      </c>
      <c r="AF15" s="16"/>
      <c r="AG15" s="16" t="n">
        <v>0</v>
      </c>
      <c r="AH15" s="16" t="n">
        <v>0</v>
      </c>
      <c r="AI15" s="16" t="n">
        <v>0</v>
      </c>
      <c r="AJ15" s="16" t="n">
        <v>0</v>
      </c>
      <c r="AK15" s="16" t="n">
        <v>0</v>
      </c>
      <c r="AL15" s="16" t="n">
        <v>0</v>
      </c>
      <c r="AM15" s="16" t="n">
        <v>0</v>
      </c>
      <c r="AN15" s="16" t="n">
        <v>0</v>
      </c>
      <c r="AO15" s="16" t="n">
        <v>100</v>
      </c>
    </row>
    <row r="16" customFormat="false" ht="409.6" hidden="false" customHeight="true" outlineLevel="0" collapsed="false">
      <c r="A16" s="11" t="n">
        <v>11</v>
      </c>
      <c r="B16" s="12" t="s">
        <v>65</v>
      </c>
      <c r="C16" s="13" t="s">
        <v>61</v>
      </c>
      <c r="D16" s="14" t="s">
        <v>46</v>
      </c>
      <c r="E16" s="14" t="s">
        <v>62</v>
      </c>
      <c r="F16" s="15" t="n">
        <f aca="false">SUM(G16:AO16)</f>
        <v>2149</v>
      </c>
      <c r="G16" s="16" t="n">
        <v>62</v>
      </c>
      <c r="H16" s="16" t="n">
        <v>153</v>
      </c>
      <c r="I16" s="16" t="n">
        <v>0</v>
      </c>
      <c r="J16" s="16" t="n">
        <v>174</v>
      </c>
      <c r="K16" s="16" t="n">
        <v>247</v>
      </c>
      <c r="L16" s="16" t="n">
        <v>74</v>
      </c>
      <c r="M16" s="16" t="n">
        <v>78</v>
      </c>
      <c r="N16" s="16" t="n">
        <v>147</v>
      </c>
      <c r="O16" s="16" t="n">
        <v>171</v>
      </c>
      <c r="P16" s="16" t="n">
        <v>147</v>
      </c>
      <c r="Q16" s="16" t="n">
        <v>75</v>
      </c>
      <c r="R16" s="16" t="n">
        <v>74</v>
      </c>
      <c r="S16" s="16" t="n">
        <v>76</v>
      </c>
      <c r="T16" s="16" t="n">
        <v>271</v>
      </c>
      <c r="U16" s="16" t="n">
        <v>0</v>
      </c>
      <c r="V16" s="16" t="n">
        <v>0</v>
      </c>
      <c r="W16" s="16" t="n">
        <v>0</v>
      </c>
      <c r="X16" s="16" t="n">
        <v>0</v>
      </c>
      <c r="Y16" s="16" t="n">
        <v>0</v>
      </c>
      <c r="Z16" s="16" t="n">
        <v>0</v>
      </c>
      <c r="AA16" s="16" t="n">
        <v>0</v>
      </c>
      <c r="AB16" s="16" t="n">
        <v>0</v>
      </c>
      <c r="AC16" s="16" t="n">
        <v>0</v>
      </c>
      <c r="AD16" s="16" t="n">
        <v>0</v>
      </c>
      <c r="AE16" s="16" t="n">
        <v>0</v>
      </c>
      <c r="AF16" s="16" t="n">
        <v>0</v>
      </c>
      <c r="AG16" s="16" t="n">
        <v>0</v>
      </c>
      <c r="AH16" s="16" t="n">
        <v>0</v>
      </c>
      <c r="AI16" s="16" t="n">
        <v>0</v>
      </c>
      <c r="AJ16" s="16" t="n">
        <v>0</v>
      </c>
      <c r="AK16" s="16" t="n">
        <v>0</v>
      </c>
      <c r="AL16" s="16" t="n">
        <v>0</v>
      </c>
      <c r="AM16" s="16" t="n">
        <v>0</v>
      </c>
      <c r="AN16" s="16" t="n">
        <v>0</v>
      </c>
      <c r="AO16" s="16" t="n">
        <v>400</v>
      </c>
    </row>
    <row r="17" customFormat="false" ht="409.6" hidden="false" customHeight="true" outlineLevel="0" collapsed="false">
      <c r="A17" s="11" t="n">
        <v>12</v>
      </c>
      <c r="B17" s="12" t="s">
        <v>66</v>
      </c>
      <c r="C17" s="13" t="s">
        <v>61</v>
      </c>
      <c r="D17" s="14" t="s">
        <v>46</v>
      </c>
      <c r="E17" s="14" t="s">
        <v>62</v>
      </c>
      <c r="F17" s="15" t="n">
        <f aca="false">SUM(G17:AO17)</f>
        <v>700</v>
      </c>
      <c r="G17" s="16" t="n">
        <v>0</v>
      </c>
      <c r="H17" s="16" t="n">
        <v>0</v>
      </c>
      <c r="I17" s="16" t="n">
        <v>0</v>
      </c>
      <c r="J17" s="16" t="n">
        <v>0</v>
      </c>
      <c r="K17" s="16" t="n">
        <v>0</v>
      </c>
      <c r="L17" s="16" t="n">
        <v>0</v>
      </c>
      <c r="M17" s="16" t="n">
        <v>0</v>
      </c>
      <c r="N17" s="16" t="n">
        <v>0</v>
      </c>
      <c r="O17" s="16" t="n">
        <v>0</v>
      </c>
      <c r="P17" s="16" t="n">
        <v>0</v>
      </c>
      <c r="Q17" s="16" t="n">
        <v>0</v>
      </c>
      <c r="R17" s="16" t="n">
        <v>0</v>
      </c>
      <c r="S17" s="16" t="n">
        <v>0</v>
      </c>
      <c r="T17" s="16" t="n">
        <v>0</v>
      </c>
      <c r="U17" s="16" t="n">
        <v>0</v>
      </c>
      <c r="V17" s="16" t="n">
        <v>0</v>
      </c>
      <c r="W17" s="16" t="n">
        <v>0</v>
      </c>
      <c r="X17" s="16" t="n">
        <v>0</v>
      </c>
      <c r="Y17" s="16" t="n">
        <v>0</v>
      </c>
      <c r="Z17" s="16" t="n">
        <v>0</v>
      </c>
      <c r="AA17" s="16" t="n">
        <v>0</v>
      </c>
      <c r="AB17" s="16" t="n">
        <v>0</v>
      </c>
      <c r="AC17" s="16" t="n">
        <v>0</v>
      </c>
      <c r="AD17" s="16" t="n">
        <v>0</v>
      </c>
      <c r="AE17" s="16" t="n">
        <v>0</v>
      </c>
      <c r="AF17" s="16" t="n">
        <v>0</v>
      </c>
      <c r="AG17" s="16" t="n">
        <v>0</v>
      </c>
      <c r="AH17" s="16" t="n">
        <v>0</v>
      </c>
      <c r="AI17" s="16" t="n">
        <v>0</v>
      </c>
      <c r="AJ17" s="16" t="n">
        <v>0</v>
      </c>
      <c r="AK17" s="16" t="n">
        <v>0</v>
      </c>
      <c r="AL17" s="16" t="n">
        <v>0</v>
      </c>
      <c r="AM17" s="16" t="n">
        <v>0</v>
      </c>
      <c r="AN17" s="16" t="n">
        <v>200</v>
      </c>
      <c r="AO17" s="16" t="n">
        <v>500</v>
      </c>
    </row>
    <row r="18" customFormat="false" ht="409.6" hidden="false" customHeight="true" outlineLevel="0" collapsed="false">
      <c r="A18" s="11" t="n">
        <v>13</v>
      </c>
      <c r="B18" s="12" t="s">
        <v>67</v>
      </c>
      <c r="C18" s="13" t="s">
        <v>68</v>
      </c>
      <c r="D18" s="14" t="s">
        <v>46</v>
      </c>
      <c r="E18" s="14" t="s">
        <v>62</v>
      </c>
      <c r="F18" s="15" t="n">
        <f aca="false">SUM(G18:AO18)</f>
        <v>545</v>
      </c>
      <c r="G18" s="16" t="n">
        <v>0</v>
      </c>
      <c r="H18" s="16" t="n">
        <v>0</v>
      </c>
      <c r="I18" s="16" t="n">
        <v>0</v>
      </c>
      <c r="J18" s="16" t="n">
        <v>0</v>
      </c>
      <c r="K18" s="16" t="n">
        <v>0</v>
      </c>
      <c r="L18" s="16" t="n">
        <v>0</v>
      </c>
      <c r="M18" s="16" t="n">
        <v>0</v>
      </c>
      <c r="N18" s="16" t="n">
        <v>0</v>
      </c>
      <c r="O18" s="16" t="n">
        <v>0</v>
      </c>
      <c r="P18" s="16" t="n">
        <v>0</v>
      </c>
      <c r="Q18" s="16" t="n">
        <v>0</v>
      </c>
      <c r="R18" s="16" t="n">
        <v>0</v>
      </c>
      <c r="S18" s="16" t="n">
        <v>0</v>
      </c>
      <c r="T18" s="16" t="n">
        <v>0</v>
      </c>
      <c r="U18" s="16" t="n">
        <v>0</v>
      </c>
      <c r="V18" s="16" t="n">
        <v>0</v>
      </c>
      <c r="W18" s="16" t="n">
        <v>0</v>
      </c>
      <c r="X18" s="16" t="n">
        <v>0</v>
      </c>
      <c r="Y18" s="16" t="n">
        <v>0</v>
      </c>
      <c r="Z18" s="16" t="n">
        <v>0</v>
      </c>
      <c r="AA18" s="16" t="n">
        <v>0</v>
      </c>
      <c r="AB18" s="16" t="n">
        <v>0</v>
      </c>
      <c r="AC18" s="16" t="n">
        <v>0</v>
      </c>
      <c r="AD18" s="16" t="n">
        <v>0</v>
      </c>
      <c r="AE18" s="16" t="n">
        <v>0</v>
      </c>
      <c r="AF18" s="16" t="n">
        <v>0</v>
      </c>
      <c r="AG18" s="16" t="n">
        <v>0</v>
      </c>
      <c r="AH18" s="16" t="n">
        <v>0</v>
      </c>
      <c r="AI18" s="16" t="n">
        <v>0</v>
      </c>
      <c r="AJ18" s="16" t="n">
        <v>0</v>
      </c>
      <c r="AK18" s="16" t="n">
        <v>0</v>
      </c>
      <c r="AL18" s="16" t="n">
        <v>0</v>
      </c>
      <c r="AM18" s="16" t="n">
        <v>0</v>
      </c>
      <c r="AN18" s="16" t="n">
        <v>245</v>
      </c>
      <c r="AO18" s="16" t="n">
        <v>300</v>
      </c>
    </row>
    <row r="19" customFormat="false" ht="409.6" hidden="false" customHeight="true" outlineLevel="0" collapsed="false">
      <c r="A19" s="11" t="n">
        <v>14</v>
      </c>
      <c r="B19" s="12" t="s">
        <v>69</v>
      </c>
      <c r="C19" s="13" t="s">
        <v>68</v>
      </c>
      <c r="D19" s="14" t="s">
        <v>46</v>
      </c>
      <c r="E19" s="14" t="s">
        <v>62</v>
      </c>
      <c r="F19" s="15" t="n">
        <f aca="false">SUM(G19:AO19)</f>
        <v>1519</v>
      </c>
      <c r="G19" s="16" t="n">
        <v>0</v>
      </c>
      <c r="H19" s="16" t="n">
        <v>0</v>
      </c>
      <c r="I19" s="16" t="n">
        <v>0</v>
      </c>
      <c r="J19" s="16" t="n">
        <v>0</v>
      </c>
      <c r="K19" s="16" t="n">
        <v>0</v>
      </c>
      <c r="L19" s="16" t="n">
        <v>0</v>
      </c>
      <c r="M19" s="16" t="n">
        <v>0</v>
      </c>
      <c r="N19" s="16" t="n">
        <v>0</v>
      </c>
      <c r="O19" s="16" t="n">
        <v>0</v>
      </c>
      <c r="P19" s="16" t="n">
        <v>0</v>
      </c>
      <c r="Q19" s="16" t="n">
        <v>0</v>
      </c>
      <c r="R19" s="16" t="n">
        <v>0</v>
      </c>
      <c r="S19" s="16" t="n">
        <v>0</v>
      </c>
      <c r="T19" s="16" t="n">
        <v>0</v>
      </c>
      <c r="U19" s="16" t="n">
        <v>0</v>
      </c>
      <c r="V19" s="16" t="n">
        <v>0</v>
      </c>
      <c r="W19" s="16" t="n">
        <v>0</v>
      </c>
      <c r="X19" s="16" t="n">
        <v>0</v>
      </c>
      <c r="Y19" s="16" t="n">
        <v>0</v>
      </c>
      <c r="Z19" s="16" t="n">
        <v>0</v>
      </c>
      <c r="AA19" s="16" t="n">
        <v>0</v>
      </c>
      <c r="AB19" s="16" t="n">
        <v>0</v>
      </c>
      <c r="AC19" s="16" t="n">
        <v>0</v>
      </c>
      <c r="AD19" s="16" t="n">
        <v>0</v>
      </c>
      <c r="AE19" s="16" t="n">
        <v>0</v>
      </c>
      <c r="AF19" s="16" t="n">
        <v>0</v>
      </c>
      <c r="AG19" s="16" t="n">
        <v>0</v>
      </c>
      <c r="AH19" s="16" t="n">
        <v>0</v>
      </c>
      <c r="AI19" s="16" t="n">
        <v>0</v>
      </c>
      <c r="AJ19" s="16" t="n">
        <v>0</v>
      </c>
      <c r="AK19" s="16" t="n">
        <v>0</v>
      </c>
      <c r="AL19" s="16" t="n">
        <v>0</v>
      </c>
      <c r="AM19" s="16" t="n">
        <v>0</v>
      </c>
      <c r="AN19" s="16" t="n">
        <v>1219</v>
      </c>
      <c r="AO19" s="16" t="n">
        <v>300</v>
      </c>
    </row>
    <row r="20" customFormat="false" ht="409.6" hidden="false" customHeight="true" outlineLevel="0" collapsed="false">
      <c r="A20" s="11" t="n">
        <v>15</v>
      </c>
      <c r="B20" s="12" t="s">
        <v>70</v>
      </c>
      <c r="C20" s="13" t="s">
        <v>68</v>
      </c>
      <c r="D20" s="14" t="s">
        <v>46</v>
      </c>
      <c r="E20" s="14" t="s">
        <v>62</v>
      </c>
      <c r="F20" s="15" t="n">
        <f aca="false">SUM(G20:AO20)</f>
        <v>2503</v>
      </c>
      <c r="G20" s="16" t="n">
        <v>0</v>
      </c>
      <c r="H20" s="16" t="n">
        <v>0</v>
      </c>
      <c r="I20" s="16" t="n">
        <v>0</v>
      </c>
      <c r="J20" s="16" t="n">
        <v>0</v>
      </c>
      <c r="K20" s="16" t="n">
        <v>0</v>
      </c>
      <c r="L20" s="16" t="n">
        <v>0</v>
      </c>
      <c r="M20" s="16" t="n">
        <v>0</v>
      </c>
      <c r="N20" s="16" t="n">
        <v>0</v>
      </c>
      <c r="O20" s="16" t="n">
        <v>0</v>
      </c>
      <c r="P20" s="16" t="n">
        <v>0</v>
      </c>
      <c r="Q20" s="16" t="n">
        <v>0</v>
      </c>
      <c r="R20" s="16" t="n">
        <v>0</v>
      </c>
      <c r="S20" s="16" t="n">
        <v>0</v>
      </c>
      <c r="T20" s="16" t="n">
        <v>0</v>
      </c>
      <c r="U20" s="16" t="n">
        <v>0</v>
      </c>
      <c r="V20" s="16" t="n">
        <v>0</v>
      </c>
      <c r="W20" s="16" t="n">
        <v>0</v>
      </c>
      <c r="X20" s="16" t="n">
        <v>0</v>
      </c>
      <c r="Y20" s="16" t="n">
        <v>0</v>
      </c>
      <c r="Z20" s="16" t="n">
        <v>0</v>
      </c>
      <c r="AA20" s="16" t="n">
        <v>0</v>
      </c>
      <c r="AB20" s="16" t="n">
        <v>0</v>
      </c>
      <c r="AC20" s="16" t="n">
        <v>0</v>
      </c>
      <c r="AD20" s="16" t="n">
        <v>0</v>
      </c>
      <c r="AE20" s="16" t="n">
        <v>0</v>
      </c>
      <c r="AF20" s="16" t="n">
        <v>0</v>
      </c>
      <c r="AG20" s="16" t="n">
        <v>0</v>
      </c>
      <c r="AH20" s="16" t="n">
        <v>0</v>
      </c>
      <c r="AI20" s="16" t="n">
        <v>0</v>
      </c>
      <c r="AJ20" s="16" t="n">
        <v>0</v>
      </c>
      <c r="AK20" s="16" t="n">
        <v>0</v>
      </c>
      <c r="AL20" s="16" t="n">
        <v>0</v>
      </c>
      <c r="AM20" s="16" t="n">
        <v>0</v>
      </c>
      <c r="AN20" s="16" t="n">
        <v>2203</v>
      </c>
      <c r="AO20" s="16" t="n">
        <v>300</v>
      </c>
    </row>
    <row r="21" customFormat="false" ht="409.6" hidden="false" customHeight="true" outlineLevel="0" collapsed="false">
      <c r="A21" s="11" t="n">
        <v>16</v>
      </c>
      <c r="B21" s="12" t="s">
        <v>71</v>
      </c>
      <c r="C21" s="13" t="s">
        <v>68</v>
      </c>
      <c r="D21" s="14" t="s">
        <v>46</v>
      </c>
      <c r="E21" s="14" t="s">
        <v>62</v>
      </c>
      <c r="F21" s="15" t="n">
        <f aca="false">SUM(G21:AO21)</f>
        <v>762</v>
      </c>
      <c r="G21" s="16" t="n">
        <v>0</v>
      </c>
      <c r="H21" s="16" t="n">
        <v>0</v>
      </c>
      <c r="I21" s="16" t="n">
        <v>0</v>
      </c>
      <c r="J21" s="16" t="n">
        <v>0</v>
      </c>
      <c r="K21" s="16" t="n">
        <v>0</v>
      </c>
      <c r="L21" s="16" t="n">
        <v>0</v>
      </c>
      <c r="M21" s="16" t="n">
        <v>0</v>
      </c>
      <c r="N21" s="16" t="n">
        <v>0</v>
      </c>
      <c r="O21" s="16" t="n">
        <v>0</v>
      </c>
      <c r="P21" s="16" t="n">
        <v>0</v>
      </c>
      <c r="Q21" s="16" t="n">
        <v>0</v>
      </c>
      <c r="R21" s="16" t="n">
        <v>0</v>
      </c>
      <c r="S21" s="16" t="n">
        <v>0</v>
      </c>
      <c r="T21" s="16" t="n">
        <v>0</v>
      </c>
      <c r="U21" s="16" t="n">
        <v>0</v>
      </c>
      <c r="V21" s="16" t="n">
        <v>0</v>
      </c>
      <c r="W21" s="16" t="n">
        <v>0</v>
      </c>
      <c r="X21" s="16" t="n">
        <v>0</v>
      </c>
      <c r="Y21" s="16" t="n">
        <v>0</v>
      </c>
      <c r="Z21" s="16" t="n">
        <v>0</v>
      </c>
      <c r="AA21" s="16" t="n">
        <v>0</v>
      </c>
      <c r="AB21" s="16" t="n">
        <v>0</v>
      </c>
      <c r="AC21" s="16" t="n">
        <v>0</v>
      </c>
      <c r="AD21" s="16" t="n">
        <v>0</v>
      </c>
      <c r="AE21" s="16" t="n">
        <v>0</v>
      </c>
      <c r="AF21" s="16" t="n">
        <v>0</v>
      </c>
      <c r="AG21" s="16" t="n">
        <v>0</v>
      </c>
      <c r="AH21" s="16" t="n">
        <v>0</v>
      </c>
      <c r="AI21" s="16" t="n">
        <v>0</v>
      </c>
      <c r="AJ21" s="16" t="n">
        <v>0</v>
      </c>
      <c r="AK21" s="16" t="n">
        <v>0</v>
      </c>
      <c r="AL21" s="16" t="n">
        <v>0</v>
      </c>
      <c r="AM21" s="16" t="n">
        <v>0</v>
      </c>
      <c r="AN21" s="16" t="n">
        <v>562</v>
      </c>
      <c r="AO21" s="16" t="n">
        <v>200</v>
      </c>
    </row>
    <row r="22" customFormat="false" ht="165.75" hidden="false" customHeight="false" outlineLevel="0" collapsed="false">
      <c r="A22" s="11" t="n">
        <v>17</v>
      </c>
      <c r="B22" s="12" t="s">
        <v>72</v>
      </c>
      <c r="C22" s="15" t="s">
        <v>73</v>
      </c>
      <c r="D22" s="22" t="s">
        <v>51</v>
      </c>
      <c r="E22" s="14" t="s">
        <v>74</v>
      </c>
      <c r="F22" s="15" t="n">
        <f aca="false">SUM(G22:AO22)</f>
        <v>100</v>
      </c>
      <c r="G22" s="16" t="n">
        <v>0</v>
      </c>
      <c r="H22" s="16" t="n">
        <v>0</v>
      </c>
      <c r="I22" s="16" t="n">
        <v>0</v>
      </c>
      <c r="J22" s="16" t="n">
        <v>0</v>
      </c>
      <c r="K22" s="16" t="n">
        <v>0</v>
      </c>
      <c r="L22" s="16" t="n">
        <v>0</v>
      </c>
      <c r="M22" s="16" t="n">
        <v>0</v>
      </c>
      <c r="N22" s="16" t="n">
        <v>0</v>
      </c>
      <c r="O22" s="16" t="n">
        <v>0</v>
      </c>
      <c r="P22" s="16" t="n">
        <v>0</v>
      </c>
      <c r="Q22" s="16" t="n">
        <v>0</v>
      </c>
      <c r="R22" s="16" t="n">
        <v>0</v>
      </c>
      <c r="S22" s="16" t="n">
        <v>0</v>
      </c>
      <c r="T22" s="16" t="n">
        <v>0</v>
      </c>
      <c r="U22" s="16" t="n">
        <v>0</v>
      </c>
      <c r="V22" s="16" t="n">
        <v>0</v>
      </c>
      <c r="W22" s="16" t="n">
        <v>0</v>
      </c>
      <c r="X22" s="16" t="n">
        <v>0</v>
      </c>
      <c r="Y22" s="16" t="n">
        <v>0</v>
      </c>
      <c r="Z22" s="16" t="n">
        <v>0</v>
      </c>
      <c r="AA22" s="16" t="n">
        <v>0</v>
      </c>
      <c r="AB22" s="16" t="n">
        <v>0</v>
      </c>
      <c r="AC22" s="16" t="n">
        <v>0</v>
      </c>
      <c r="AD22" s="16" t="n">
        <v>0</v>
      </c>
      <c r="AE22" s="16" t="n">
        <v>0</v>
      </c>
      <c r="AF22" s="16" t="n">
        <v>0</v>
      </c>
      <c r="AG22" s="16" t="n">
        <v>0</v>
      </c>
      <c r="AH22" s="16" t="n">
        <v>0</v>
      </c>
      <c r="AI22" s="16" t="n">
        <v>0</v>
      </c>
      <c r="AJ22" s="16" t="n">
        <v>0</v>
      </c>
      <c r="AK22" s="16" t="n">
        <v>0</v>
      </c>
      <c r="AL22" s="16" t="n">
        <v>0</v>
      </c>
      <c r="AM22" s="16" t="n">
        <v>0</v>
      </c>
      <c r="AN22" s="16" t="n">
        <v>0</v>
      </c>
      <c r="AO22" s="16" t="n">
        <v>100</v>
      </c>
    </row>
    <row r="23" customFormat="false" ht="191.25" hidden="false" customHeight="false" outlineLevel="0" collapsed="false">
      <c r="A23" s="11" t="n">
        <v>18</v>
      </c>
      <c r="B23" s="12" t="s">
        <v>75</v>
      </c>
      <c r="C23" s="13"/>
      <c r="D23" s="14" t="s">
        <v>46</v>
      </c>
      <c r="E23" s="14" t="s">
        <v>76</v>
      </c>
      <c r="F23" s="15" t="n">
        <f aca="false">SUM(G23:AO23)</f>
        <v>1144</v>
      </c>
      <c r="G23" s="16" t="n">
        <f aca="false">IF((G8+G9)&lt;=22,'Informações sobre os prédios'!P4,0)</f>
        <v>20</v>
      </c>
      <c r="H23" s="16" t="n">
        <f aca="false">IF((H8+H9)&lt;=22,'Informações sobre os prédios'!Q4,0)</f>
        <v>16</v>
      </c>
      <c r="I23" s="16" t="n">
        <f aca="false">IF((I8+I9)&lt;=22,'Informações sobre os prédios'!T4,0)</f>
        <v>0</v>
      </c>
      <c r="J23" s="16" t="n">
        <f aca="false">IF((J8+J9)&lt;=22,'Informações sobre os prédios'!U4,0)</f>
        <v>0</v>
      </c>
      <c r="K23" s="16" t="n">
        <f aca="false">IF((K8+K9)&lt;=22,'Informações sobre os prédios'!V4,0)</f>
        <v>58</v>
      </c>
      <c r="L23" s="16" t="n">
        <f aca="false">IF((L8+L9)&lt;=22,'Informações sobre os prédios'!W4,0)</f>
        <v>23</v>
      </c>
      <c r="M23" s="16" t="n">
        <f aca="false">IF((M8+M9)&lt;=22,'Informações sobre os prédios'!X4,0)</f>
        <v>28</v>
      </c>
      <c r="N23" s="16" t="n">
        <f aca="false">IF((N8+N9)&lt;=22,'Informações sobre os prédios'!Y4,0)</f>
        <v>0</v>
      </c>
      <c r="O23" s="16" t="n">
        <f aca="false">IF((O8+O9)&lt;=22,'Informações sobre os prédios'!Z4,0)</f>
        <v>0</v>
      </c>
      <c r="P23" s="16" t="n">
        <f aca="false">IF((P8+P9)&lt;=22,'Informações sobre os prédios'!AA4,0)</f>
        <v>0</v>
      </c>
      <c r="Q23" s="16" t="n">
        <f aca="false">IF((Q8+Q9)&lt;=22,'Informações sobre os prédios'!AC4,0)</f>
        <v>47</v>
      </c>
      <c r="R23" s="16" t="n">
        <f aca="false">IF((R8+R9)&lt;=22,'Informações sobre os prédios'!AD4,0)</f>
        <v>56</v>
      </c>
      <c r="S23" s="16" t="n">
        <f aca="false">IF((S8+S9)&lt;=22,'Informações sobre os prédios'!AE4,0)</f>
        <v>58</v>
      </c>
      <c r="T23" s="16" t="n">
        <f aca="false">IF((T8+T9)&lt;=22,'Informações sobre os prédios'!AG4,0)</f>
        <v>38</v>
      </c>
      <c r="U23" s="16" t="n">
        <f aca="false">IF((U8+U9)&lt;=22,'Informações sobre os prédios'!AH4,0)</f>
        <v>0</v>
      </c>
      <c r="V23" s="16" t="n">
        <f aca="false">IF((V8+V9)&lt;=22,'Informações sobre os prédios'!AK4,0)</f>
        <v>0</v>
      </c>
      <c r="W23" s="16" t="n">
        <f aca="false">IF((W8+W9)&lt;=22,'Informações sobre os prédios'!AL4,0)</f>
        <v>0</v>
      </c>
      <c r="X23" s="16" t="n">
        <f aca="false">IF((X8+X9)&lt;=22,'Informações sobre os prédios'!AM4,0)</f>
        <v>0</v>
      </c>
      <c r="Y23" s="16" t="n">
        <f aca="false">IF((Y8+Y9)&lt;=22,'Informações sobre os prédios'!AN4,0)</f>
        <v>0</v>
      </c>
      <c r="Z23" s="16" t="n">
        <f aca="false">IF((Z8+Z9)&lt;=22,'Informações sobre os prédios'!AO4,0)</f>
        <v>0</v>
      </c>
      <c r="AA23" s="16" t="n">
        <f aca="false">IF((AA8+AA9)&lt;=22,'Informações sobre os prédios'!AP4,0)</f>
        <v>0</v>
      </c>
      <c r="AB23" s="16" t="n">
        <f aca="false">IF((AB8+AB9)&lt;=22,'Informações sobre os prédios'!AQ4,0)</f>
        <v>0</v>
      </c>
      <c r="AC23" s="16" t="n">
        <f aca="false">IF((AC8+AC9)&lt;=22,'Informações sobre os prédios'!AR4,0)</f>
        <v>0</v>
      </c>
      <c r="AD23" s="16" t="n">
        <f aca="false">IF((AD8+AD9)&lt;=22,'Informações sobre os prédios'!AS4,0)</f>
        <v>0</v>
      </c>
      <c r="AE23" s="16" t="n">
        <f aca="false">IF((AE8+AE9)&lt;=22,'Informações sobre os prédios'!AT4,0)</f>
        <v>0</v>
      </c>
      <c r="AF23" s="16" t="n">
        <f aca="false">IF((AF8+AF9)&lt;=22,'Informações sobre os prédios'!AU4,0)</f>
        <v>0</v>
      </c>
      <c r="AG23" s="16" t="n">
        <f aca="false">IF((AG8+AG9)&lt;=22,'Informações sobre os prédios'!AV4,0)</f>
        <v>0</v>
      </c>
      <c r="AH23" s="16" t="n">
        <f aca="false">IF((AH8+AH9)&lt;=22,'Informações sobre os prédios'!AW4,0)</f>
        <v>0</v>
      </c>
      <c r="AI23" s="16" t="n">
        <f aca="false">IF((AI8+AI9)&lt;=22,'Informações sobre os prédios'!AX4,0)</f>
        <v>0</v>
      </c>
      <c r="AJ23" s="16" t="n">
        <f aca="false">IF((AJ8+AJ9)&lt;=22,'Informações sobre os prédios'!AZ4,0)</f>
        <v>0</v>
      </c>
      <c r="AK23" s="16" t="n">
        <f aca="false">IF((AK8+AK9)&lt;=22,'Informações sobre os prédios'!BA4,0)</f>
        <v>0</v>
      </c>
      <c r="AL23" s="16" t="n">
        <v>500</v>
      </c>
      <c r="AM23" s="16" t="n">
        <f aca="false">IF((AM8+AM9)&lt;=22,'Informações sobre os prédios'!BC4,0)</f>
        <v>0</v>
      </c>
      <c r="AN23" s="16" t="n">
        <v>0</v>
      </c>
      <c r="AO23" s="16" t="n">
        <v>300</v>
      </c>
    </row>
    <row r="24" customFormat="false" ht="191.25" hidden="false" customHeight="false" outlineLevel="0" collapsed="false">
      <c r="A24" s="11" t="n">
        <v>19</v>
      </c>
      <c r="B24" s="12" t="s">
        <v>77</v>
      </c>
      <c r="C24" s="13"/>
      <c r="D24" s="14" t="s">
        <v>46</v>
      </c>
      <c r="E24" s="14" t="s">
        <v>78</v>
      </c>
      <c r="F24" s="15" t="n">
        <f aca="false">SUM(G24:AO24)</f>
        <v>1732</v>
      </c>
      <c r="G24" s="21" t="n">
        <f aca="false">IF(AND((G7+G8)&gt;22,(G7+G8)&lt;=44),'Informações sobre os prédios'!P4,0)</f>
        <v>0</v>
      </c>
      <c r="H24" s="21" t="n">
        <f aca="false">IF(AND((H7+H8)&gt;22,(H7+H8)&lt;=44),'Informações sobre os prédios'!Q4,0)</f>
        <v>0</v>
      </c>
      <c r="I24" s="21" t="n">
        <f aca="false">IF(AND((I7+I8)&gt;22,(I7+I8)&lt;=44),'Informações sobre os prédios'!T4,0)</f>
        <v>501</v>
      </c>
      <c r="J24" s="21" t="n">
        <f aca="false">IF(AND((J7+J8)&gt;22,(J7+J8)&lt;=44),'Informações sobre os prédios'!U4,0)</f>
        <v>0</v>
      </c>
      <c r="K24" s="21" t="n">
        <f aca="false">IF(AND((K7+K8)&gt;22,(K7+K8)&lt;=44),'Informações sobre os prédios'!V4,0)</f>
        <v>0</v>
      </c>
      <c r="L24" s="21" t="n">
        <f aca="false">IF(AND((L7+L8)&gt;22,(L7+L8)&lt;=44),'Informações sobre os prédios'!W4,0)</f>
        <v>0</v>
      </c>
      <c r="M24" s="21" t="n">
        <f aca="false">IF(AND((M7+M8)&gt;22,(M7+M8)&lt;=44),'Informações sobre os prédios'!X4,0)</f>
        <v>0</v>
      </c>
      <c r="N24" s="21" t="n">
        <f aca="false">IF(AND((N7+N8)&gt;22,(N7+N8)&lt;=44),'Informações sobre os prédios'!Y4,0)</f>
        <v>0</v>
      </c>
      <c r="O24" s="21" t="n">
        <f aca="false">IF(AND((O7+O8)&gt;22,(O7+O8)&lt;=44),'Informações sobre os prédios'!Z4,0)</f>
        <v>80</v>
      </c>
      <c r="P24" s="21" t="n">
        <f aca="false">IF(AND((P7+P8)&gt;22,(P7+P8)&lt;=44),'Informações sobre os prédios'!AA4,0)</f>
        <v>501</v>
      </c>
      <c r="Q24" s="21" t="n">
        <f aca="false">IF(AND((Q7+Q8)&gt;22,(Q7+Q8)&lt;=44),'Informações sobre os prédios'!AC4,0)</f>
        <v>0</v>
      </c>
      <c r="R24" s="21" t="n">
        <f aca="false">IF(AND((R7+R8)&gt;22,(R7+R8)&lt;=44),'Informações sobre os prédios'!AD4,0)</f>
        <v>0</v>
      </c>
      <c r="S24" s="21" t="n">
        <f aca="false">IF(AND((S7+S8)&gt;22,(S7+S8)&lt;=44),'Informações sobre os prédios'!AE4,0)</f>
        <v>0</v>
      </c>
      <c r="T24" s="21" t="n">
        <f aca="false">IF(AND((T7+T8)&gt;22,(T7+T8)&lt;=44),'Informações sobre os prédios'!AG4,0)</f>
        <v>0</v>
      </c>
      <c r="U24" s="21" t="n">
        <f aca="false">IF(AND((U7+U8)&gt;22,(U7+U8)&lt;=44),'Informações sobre os prédios'!AH4,0)</f>
        <v>0</v>
      </c>
      <c r="V24" s="21" t="n">
        <f aca="false">IF(AND((V7+V8)&gt;22,(V7+V8)&lt;=44),'Informações sobre os prédios'!AK4,0)</f>
        <v>0</v>
      </c>
      <c r="W24" s="21" t="n">
        <f aca="false">IF(AND((W7+W8)&gt;22,(W7+W8)&lt;=44),'Informações sobre os prédios'!AL4,0)</f>
        <v>0</v>
      </c>
      <c r="X24" s="21" t="n">
        <f aca="false">IF(AND((X7+X8)&gt;22,(X7+X8)&lt;=44),'Informações sobre os prédios'!AM4,0)</f>
        <v>0</v>
      </c>
      <c r="Y24" s="21" t="n">
        <f aca="false">IF(AND((Y7+Y8)&gt;22,(Y7+Y8)&lt;=44),'Informações sobre os prédios'!AN4,0)</f>
        <v>0</v>
      </c>
      <c r="Z24" s="21" t="n">
        <f aca="false">IF(AND((Z7+Z8)&gt;22,(Z7+Z8)&lt;=44),'Informações sobre os prédios'!AO4,0)</f>
        <v>0</v>
      </c>
      <c r="AA24" s="21" t="n">
        <f aca="false">IF(AND((AA7+AA8)&gt;22,(AA7+AA8)&lt;=44),'Informações sobre os prédios'!AP4,0)</f>
        <v>0</v>
      </c>
      <c r="AB24" s="21" t="n">
        <f aca="false">IF(AND((AB7+AB8)&gt;22,(AB7+AB8)&lt;=44),'Informações sobre os prédios'!AQ4,0)</f>
        <v>0</v>
      </c>
      <c r="AC24" s="21" t="n">
        <f aca="false">IF(AND((AC7+AC8)&gt;22,(AC7+AC8)&lt;=44),'Informações sobre os prédios'!AR4,0)</f>
        <v>0</v>
      </c>
      <c r="AD24" s="21" t="n">
        <f aca="false">IF(AND((AD7+AD8)&gt;22,(AD7+AD8)&lt;=44),'Informações sobre os prédios'!AS4,0)</f>
        <v>0</v>
      </c>
      <c r="AE24" s="21" t="n">
        <f aca="false">IF(AND((AE7+AE8)&gt;22,(AE7+AE8)&lt;=44),'Informações sobre os prédios'!AT4,0)</f>
        <v>0</v>
      </c>
      <c r="AF24" s="21" t="n">
        <f aca="false">IF(AND((AF7+AF8)&gt;22,(AF7+AF8)&lt;=44),'Informações sobre os prédios'!AU4,0)</f>
        <v>0</v>
      </c>
      <c r="AG24" s="21" t="n">
        <f aca="false">IF(AND((AG7+AG8)&gt;22,(AG7+AG8)&lt;=44),'Informações sobre os prédios'!AV4,0)</f>
        <v>0</v>
      </c>
      <c r="AH24" s="21" t="n">
        <f aca="false">IF(AND((AH7+AH8)&gt;22,(AH7+AH8)&lt;=44),'Informações sobre os prédios'!AW4,0)</f>
        <v>0</v>
      </c>
      <c r="AI24" s="21" t="n">
        <f aca="false">IF(AND((AI7+AI8)&gt;22,(AI7+AI8)&lt;=44),'Informações sobre os prédios'!AX4,0)</f>
        <v>0</v>
      </c>
      <c r="AJ24" s="21" t="n">
        <f aca="false">IF(AND((AJ7+AJ8)&gt;22,(AJ7+AJ8)&lt;=44),'Informações sobre os prédios'!AZ4,0)</f>
        <v>0</v>
      </c>
      <c r="AK24" s="21" t="n">
        <f aca="false">IF(AND((AK7+AK8)&gt;22,(AK7+AK8)&lt;=44),'Informações sobre os prédios'!BA4,0)</f>
        <v>0</v>
      </c>
      <c r="AL24" s="21" t="n">
        <v>450</v>
      </c>
      <c r="AM24" s="21" t="n">
        <f aca="false">IF(AND((AM7+AM8)&gt;22,(AM7+AM8)&lt;=44),'Informações sobre os prédios'!BC4,0)</f>
        <v>0</v>
      </c>
      <c r="AN24" s="21" t="n">
        <v>0</v>
      </c>
      <c r="AO24" s="21" t="n">
        <v>200</v>
      </c>
    </row>
    <row r="25" customFormat="false" ht="191.25" hidden="false" customHeight="false" outlineLevel="0" collapsed="false">
      <c r="A25" s="11" t="n">
        <v>20</v>
      </c>
      <c r="B25" s="12" t="s">
        <v>79</v>
      </c>
      <c r="C25" s="13"/>
      <c r="D25" s="14" t="s">
        <v>46</v>
      </c>
      <c r="E25" s="14" t="s">
        <v>80</v>
      </c>
      <c r="F25" s="15" t="n">
        <f aca="false">SUM(G25:AO25)</f>
        <v>1739</v>
      </c>
      <c r="G25" s="21" t="n">
        <f aca="false">IF((G8+G9)&gt;44,'Informações sobre os prédios'!P4,0)</f>
        <v>0</v>
      </c>
      <c r="H25" s="21" t="n">
        <f aca="false">IF((H8+H9)&gt;44,'Informações sobre os prédios'!Q4,0)</f>
        <v>0</v>
      </c>
      <c r="I25" s="21" t="n">
        <f aca="false">IF((I8+I9)&gt;44,'Informações sobre os prédios'!T4,0)</f>
        <v>0</v>
      </c>
      <c r="J25" s="21" t="n">
        <f aca="false">IF((J8+J9)&gt;44,'Informações sobre os prédios'!U4,0)</f>
        <v>243</v>
      </c>
      <c r="K25" s="21" t="n">
        <f aca="false">IF((K8+K9)&gt;44,'Informações sobre os prédios'!V4,0)</f>
        <v>0</v>
      </c>
      <c r="L25" s="21" t="n">
        <f aca="false">IF((L8+L9)&gt;44,'Informações sobre os prédios'!W4,0)</f>
        <v>0</v>
      </c>
      <c r="M25" s="21" t="n">
        <f aca="false">IF((M8+M9)&gt;44,'Informações sobre os prédios'!X4,0)</f>
        <v>0</v>
      </c>
      <c r="N25" s="21" t="n">
        <f aca="false">IF((N8+N9)&gt;44,'Informações sobre os prédios'!Y4,0)</f>
        <v>531</v>
      </c>
      <c r="O25" s="21" t="n">
        <f aca="false">IF((O8+O9)&gt;44,'Informações sobre os prédios'!Z4,0)</f>
        <v>0</v>
      </c>
      <c r="P25" s="21" t="n">
        <f aca="false">IF((P8+P9)&gt;44,'Informações sobre os prédios'!AA4,0)</f>
        <v>0</v>
      </c>
      <c r="Q25" s="21" t="n">
        <f aca="false">IF((Q8+Q9)&gt;44,'Informações sobre os prédios'!AC4,0)</f>
        <v>0</v>
      </c>
      <c r="R25" s="21" t="n">
        <f aca="false">IF((R8+R9)&gt;44,'Informações sobre os prédios'!AD4,0)</f>
        <v>0</v>
      </c>
      <c r="S25" s="21" t="n">
        <f aca="false">IF((S8+S9)&gt;44,'Informações sobre os prédios'!AE4,0)</f>
        <v>0</v>
      </c>
      <c r="T25" s="21" t="n">
        <f aca="false">IF((T8+T9)&gt;44,'Informações sobre os prédios'!AG4,0)</f>
        <v>0</v>
      </c>
      <c r="U25" s="21" t="n">
        <f aca="false">IF((U8+U9)&gt;44,'Informações sobre os prédios'!AH4,0)</f>
        <v>120</v>
      </c>
      <c r="V25" s="21" t="n">
        <f aca="false">IF((V8+V9)&gt;44,'Informações sobre os prédios'!AK4,0)</f>
        <v>0</v>
      </c>
      <c r="W25" s="21" t="n">
        <f aca="false">IF((W8+W9)&gt;44,'Informações sobre os prédios'!AL4,0)</f>
        <v>0</v>
      </c>
      <c r="X25" s="21" t="n">
        <f aca="false">IF((X8+X9)&gt;44,'Informações sobre os prédios'!AM4,0)</f>
        <v>0</v>
      </c>
      <c r="Y25" s="21" t="n">
        <f aca="false">IF((Y8+Y9)&gt;44,'Informações sobre os prédios'!AN4,0)</f>
        <v>0</v>
      </c>
      <c r="Z25" s="21" t="n">
        <f aca="false">IF((Z8+Z9)&gt;44,'Informações sobre os prédios'!AO4,0)</f>
        <v>0</v>
      </c>
      <c r="AA25" s="21" t="n">
        <f aca="false">IF((AA8+AA9)&gt;44,'Informações sobre os prédios'!AP4,0)</f>
        <v>0</v>
      </c>
      <c r="AB25" s="21" t="n">
        <f aca="false">IF((AB8+AB9)&gt;44,'Informações sobre os prédios'!AQ4,0)</f>
        <v>0</v>
      </c>
      <c r="AC25" s="21" t="n">
        <f aca="false">IF((AC8+AC9)&gt;44,'Informações sobre os prédios'!AR4,0)</f>
        <v>0</v>
      </c>
      <c r="AD25" s="21" t="n">
        <f aca="false">IF((AD8+AD9)&gt;44,'Informações sobre os prédios'!AS4,0)</f>
        <v>0</v>
      </c>
      <c r="AE25" s="21" t="n">
        <f aca="false">IF((AE8+AE9)&gt;44,'Informações sobre os prédios'!AT4,0)</f>
        <v>0</v>
      </c>
      <c r="AF25" s="21" t="n">
        <f aca="false">IF((AF8+AF9)&gt;44,'Informações sobre os prédios'!AU4,0)</f>
        <v>0</v>
      </c>
      <c r="AG25" s="21" t="n">
        <f aca="false">IF((AG8+AG9)&gt;44,'Informações sobre os prédios'!AV4,0)</f>
        <v>0</v>
      </c>
      <c r="AH25" s="21" t="n">
        <f aca="false">IF((AH8+AH9)&gt;44,'Informações sobre os prédios'!AW4,0)</f>
        <v>0</v>
      </c>
      <c r="AI25" s="21" t="n">
        <f aca="false">IF((AI8+AI9)&gt;44,'Informações sobre os prédios'!AX4,0)</f>
        <v>0</v>
      </c>
      <c r="AJ25" s="21" t="n">
        <f aca="false">IF((AJ8+AJ9)&gt;44,'Informações sobre os prédios'!AZ4,0)</f>
        <v>15</v>
      </c>
      <c r="AK25" s="21" t="n">
        <f aca="false">IF((AK8+AK9)&gt;44,'Informações sobre os prédios'!BA4,0)</f>
        <v>162</v>
      </c>
      <c r="AL25" s="21" t="n">
        <v>0</v>
      </c>
      <c r="AM25" s="21" t="n">
        <f aca="false">IF((AM8+AM9)&gt;44,'Informações sobre os prédios'!BC4,0)</f>
        <v>468</v>
      </c>
      <c r="AN25" s="21" t="n">
        <v>0</v>
      </c>
      <c r="AO25" s="21" t="n">
        <v>200</v>
      </c>
    </row>
    <row r="26" customFormat="false" ht="102" hidden="false" customHeight="false" outlineLevel="0" collapsed="false">
      <c r="A26" s="11" t="n">
        <v>21</v>
      </c>
      <c r="B26" s="12" t="s">
        <v>81</v>
      </c>
      <c r="C26" s="13"/>
      <c r="D26" s="14" t="s">
        <v>46</v>
      </c>
      <c r="E26" s="14" t="s">
        <v>82</v>
      </c>
      <c r="F26" s="15" t="n">
        <v>19935</v>
      </c>
      <c r="G26" s="21" t="n">
        <f aca="false">(G6+G7)/2</f>
        <v>158.12</v>
      </c>
      <c r="H26" s="21" t="n">
        <f aca="false">(H6+H7)/2</f>
        <v>158.12</v>
      </c>
      <c r="I26" s="21" t="n">
        <f aca="false">(I6+I7)/2</f>
        <v>592.95</v>
      </c>
      <c r="J26" s="21" t="n">
        <f aca="false">(J6+J7)/2</f>
        <v>2470.625</v>
      </c>
      <c r="K26" s="21" t="n">
        <f aca="false">(K6+K7)/2</f>
        <v>158.12</v>
      </c>
      <c r="L26" s="21" t="n">
        <f aca="false">(L6+L7)/2</f>
        <v>158.12</v>
      </c>
      <c r="M26" s="21" t="n">
        <f aca="false">(M6+M7)/2</f>
        <v>158.12</v>
      </c>
      <c r="N26" s="21" t="n">
        <f aca="false">(N6+N7)/2</f>
        <v>3360.05</v>
      </c>
      <c r="O26" s="21" t="n">
        <f aca="false">(O6+O7)/2</f>
        <v>790.6</v>
      </c>
      <c r="P26" s="21" t="n">
        <f aca="false">(P6+P7)/2</f>
        <v>592.95</v>
      </c>
      <c r="Q26" s="21" t="n">
        <f aca="false">(Q6+Q7)/2</f>
        <v>395.3</v>
      </c>
      <c r="R26" s="21" t="n">
        <f aca="false">(R6+R7)/2</f>
        <v>395.3</v>
      </c>
      <c r="S26" s="21" t="n">
        <f aca="false">(S6+S7)/2</f>
        <v>395.3</v>
      </c>
      <c r="T26" s="21" t="n">
        <f aca="false">(T6+T7)/2</f>
        <v>158.12</v>
      </c>
      <c r="U26" s="21" t="n">
        <f aca="false">(U6+U7)/2</f>
        <v>2075.325</v>
      </c>
      <c r="V26" s="21" t="n">
        <f aca="false">(V6+V7)/2</f>
        <v>0</v>
      </c>
      <c r="W26" s="21" t="n">
        <f aca="false">(W6+W7)/2</f>
        <v>0</v>
      </c>
      <c r="X26" s="21" t="n">
        <f aca="false">(X6+X7)/2</f>
        <v>0</v>
      </c>
      <c r="Y26" s="21" t="n">
        <f aca="false">(Y6+Y7)/2</f>
        <v>0</v>
      </c>
      <c r="Z26" s="21" t="n">
        <f aca="false">(Z6+Z7)/2</f>
        <v>0</v>
      </c>
      <c r="AA26" s="21" t="n">
        <f aca="false">(AA6+AA7)/2</f>
        <v>0</v>
      </c>
      <c r="AB26" s="21" t="n">
        <f aca="false">(AB6+AB7)/2</f>
        <v>0</v>
      </c>
      <c r="AC26" s="21" t="n">
        <f aca="false">(AC6+AC7)/2</f>
        <v>0</v>
      </c>
      <c r="AD26" s="21" t="n">
        <f aca="false">(AD6+AD7)/2</f>
        <v>0</v>
      </c>
      <c r="AE26" s="21" t="n">
        <f aca="false">(AE6+AE7)/2</f>
        <v>0</v>
      </c>
      <c r="AF26" s="21" t="n">
        <f aca="false">(AF6+AF7)/2</f>
        <v>0</v>
      </c>
      <c r="AG26" s="21" t="n">
        <f aca="false">(AG6+AG7)/2</f>
        <v>0</v>
      </c>
      <c r="AH26" s="21" t="n">
        <f aca="false">(AH6+AH7)/2</f>
        <v>0</v>
      </c>
      <c r="AI26" s="21" t="n">
        <f aca="false">(AI6+AI7)/2</f>
        <v>0</v>
      </c>
      <c r="AJ26" s="21" t="n">
        <f aca="false">(AJ6+AJ7)/2</f>
        <v>1383.55</v>
      </c>
      <c r="AK26" s="21" t="n">
        <f aca="false">(AK6+AK7)/2</f>
        <v>1581.2</v>
      </c>
      <c r="AL26" s="21" t="n">
        <f aca="false">(AL6+AL7)/2</f>
        <v>2964.75</v>
      </c>
      <c r="AM26" s="21" t="n">
        <f aca="false">(AM6+AM7)/2</f>
        <v>988.25</v>
      </c>
      <c r="AN26" s="21" t="n">
        <v>0</v>
      </c>
      <c r="AO26" s="21" t="n">
        <v>1000</v>
      </c>
    </row>
    <row r="27" customFormat="false" ht="102" hidden="false" customHeight="false" outlineLevel="0" collapsed="false">
      <c r="A27" s="11" t="n">
        <v>22</v>
      </c>
      <c r="B27" s="12" t="s">
        <v>83</v>
      </c>
      <c r="C27" s="13"/>
      <c r="D27" s="14" t="s">
        <v>46</v>
      </c>
      <c r="E27" s="14" t="s">
        <v>84</v>
      </c>
      <c r="F27" s="15" t="n">
        <v>2625</v>
      </c>
      <c r="G27" s="21" t="n">
        <f aca="false">(G6+G7)/15</f>
        <v>21.0826666666667</v>
      </c>
      <c r="H27" s="21" t="n">
        <f aca="false">(H6+H7)/15</f>
        <v>21.0826666666667</v>
      </c>
      <c r="I27" s="21" t="n">
        <f aca="false">(I6+I7)/15</f>
        <v>79.06</v>
      </c>
      <c r="J27" s="21" t="n">
        <f aca="false">(J6+J7)/15</f>
        <v>329.416666666667</v>
      </c>
      <c r="K27" s="21" t="n">
        <f aca="false">(K6+K7)/15</f>
        <v>21.0826666666667</v>
      </c>
      <c r="L27" s="21" t="n">
        <f aca="false">(L6+L7)/15</f>
        <v>21.0826666666667</v>
      </c>
      <c r="M27" s="21" t="n">
        <f aca="false">(M6+M7)/15</f>
        <v>21.0826666666667</v>
      </c>
      <c r="N27" s="21" t="n">
        <f aca="false">(N6+N7)/15</f>
        <v>448.006666666667</v>
      </c>
      <c r="O27" s="21" t="n">
        <f aca="false">(O6+O7)/15</f>
        <v>105.413333333333</v>
      </c>
      <c r="P27" s="21" t="n">
        <f aca="false">(P6+P7)/15</f>
        <v>79.06</v>
      </c>
      <c r="Q27" s="21" t="n">
        <f aca="false">(Q6+Q7)/15</f>
        <v>52.7066666666667</v>
      </c>
      <c r="R27" s="21" t="n">
        <f aca="false">(R6+R7)/15</f>
        <v>52.7066666666667</v>
      </c>
      <c r="S27" s="21" t="n">
        <f aca="false">(S6+S7)/15</f>
        <v>52.7066666666667</v>
      </c>
      <c r="T27" s="21" t="n">
        <f aca="false">(T6+T7)/15</f>
        <v>21.0826666666667</v>
      </c>
      <c r="U27" s="21" t="n">
        <f aca="false">(U6+U7)/15</f>
        <v>276.71</v>
      </c>
      <c r="V27" s="21" t="n">
        <f aca="false">(V6+V7)/15</f>
        <v>0</v>
      </c>
      <c r="W27" s="21" t="n">
        <f aca="false">(W6+W7)/15</f>
        <v>0</v>
      </c>
      <c r="X27" s="21" t="n">
        <f aca="false">(X6+X7)/15</f>
        <v>0</v>
      </c>
      <c r="Y27" s="21" t="n">
        <f aca="false">(Y6+Y7)/15</f>
        <v>0</v>
      </c>
      <c r="Z27" s="21" t="n">
        <f aca="false">(Z6+Z7)/15</f>
        <v>0</v>
      </c>
      <c r="AA27" s="21" t="n">
        <f aca="false">(AA6+AA7)/15</f>
        <v>0</v>
      </c>
      <c r="AB27" s="21" t="n">
        <f aca="false">(AB6+AB7)/15</f>
        <v>0</v>
      </c>
      <c r="AC27" s="21" t="n">
        <f aca="false">(AC6+AC7)/15</f>
        <v>0</v>
      </c>
      <c r="AD27" s="21" t="n">
        <f aca="false">(AD6+AD7)/15</f>
        <v>0</v>
      </c>
      <c r="AE27" s="21" t="n">
        <f aca="false">(AE6+AE7)/15</f>
        <v>0</v>
      </c>
      <c r="AF27" s="21" t="n">
        <f aca="false">(AF6+AF7)/15</f>
        <v>0</v>
      </c>
      <c r="AG27" s="21" t="n">
        <f aca="false">(AG6+AG7)/15</f>
        <v>0</v>
      </c>
      <c r="AH27" s="21" t="n">
        <f aca="false">(AH6+AH7)/15</f>
        <v>0</v>
      </c>
      <c r="AI27" s="21" t="n">
        <f aca="false">(AI6+AI7)/15</f>
        <v>0</v>
      </c>
      <c r="AJ27" s="21" t="n">
        <f aca="false">(AJ6+AJ7)/15</f>
        <v>184.473333333333</v>
      </c>
      <c r="AK27" s="21" t="n">
        <f aca="false">(AK6+AK7)/15</f>
        <v>210.826666666667</v>
      </c>
      <c r="AL27" s="21" t="n">
        <f aca="false">(AL6+AL7)/15</f>
        <v>395.3</v>
      </c>
      <c r="AM27" s="21" t="n">
        <f aca="false">(AM6+AM7)/15</f>
        <v>131.766666666667</v>
      </c>
      <c r="AN27" s="21" t="n">
        <v>0</v>
      </c>
      <c r="AO27" s="21" t="n">
        <v>100</v>
      </c>
    </row>
    <row r="28" customFormat="false" ht="102" hidden="false" customHeight="false" outlineLevel="0" collapsed="false">
      <c r="A28" s="11" t="n">
        <v>23</v>
      </c>
      <c r="B28" s="12" t="s">
        <v>85</v>
      </c>
      <c r="C28" s="13"/>
      <c r="D28" s="14" t="s">
        <v>46</v>
      </c>
      <c r="E28" s="14" t="s">
        <v>86</v>
      </c>
      <c r="F28" s="15" t="n">
        <v>2044</v>
      </c>
      <c r="G28" s="21" t="n">
        <f aca="false">(G6+G7)/20</f>
        <v>15.812</v>
      </c>
      <c r="H28" s="21" t="n">
        <f aca="false">(H6+H7)/20</f>
        <v>15.812</v>
      </c>
      <c r="I28" s="21" t="n">
        <f aca="false">(I6+I7)/20</f>
        <v>59.295</v>
      </c>
      <c r="J28" s="21" t="n">
        <f aca="false">(J6+J7)/20</f>
        <v>247.0625</v>
      </c>
      <c r="K28" s="21" t="n">
        <f aca="false">(K6+K7)/20</f>
        <v>15.812</v>
      </c>
      <c r="L28" s="21" t="n">
        <f aca="false">(L6+L7)/20</f>
        <v>15.812</v>
      </c>
      <c r="M28" s="21" t="n">
        <f aca="false">(M6+M7)/20</f>
        <v>15.812</v>
      </c>
      <c r="N28" s="21" t="n">
        <f aca="false">(N6+N7)/20</f>
        <v>336.005</v>
      </c>
      <c r="O28" s="21" t="n">
        <f aca="false">(O6+O7)/20</f>
        <v>79.06</v>
      </c>
      <c r="P28" s="21" t="n">
        <f aca="false">(P6+P7)/20</f>
        <v>59.295</v>
      </c>
      <c r="Q28" s="21" t="n">
        <f aca="false">(Q6+Q7)/20</f>
        <v>39.53</v>
      </c>
      <c r="R28" s="21" t="n">
        <f aca="false">(R6+R7)/20</f>
        <v>39.53</v>
      </c>
      <c r="S28" s="21" t="n">
        <f aca="false">(S6+S7)/20</f>
        <v>39.53</v>
      </c>
      <c r="T28" s="21" t="n">
        <f aca="false">(T6+T7)/20</f>
        <v>15.812</v>
      </c>
      <c r="U28" s="21" t="n">
        <f aca="false">(U6+U7)/20</f>
        <v>207.5325</v>
      </c>
      <c r="V28" s="21" t="n">
        <f aca="false">(V6+V7)/20</f>
        <v>0</v>
      </c>
      <c r="W28" s="21" t="n">
        <f aca="false">(W6+W7)/20</f>
        <v>0</v>
      </c>
      <c r="X28" s="21" t="n">
        <f aca="false">(X6+X7)/20</f>
        <v>0</v>
      </c>
      <c r="Y28" s="21" t="n">
        <f aca="false">(Y6+Y7)/20</f>
        <v>0</v>
      </c>
      <c r="Z28" s="21" t="n">
        <f aca="false">(Z6+Z7)/20</f>
        <v>0</v>
      </c>
      <c r="AA28" s="21" t="n">
        <f aca="false">(AA6+AA7)/20</f>
        <v>0</v>
      </c>
      <c r="AB28" s="21" t="n">
        <f aca="false">(AB6+AB7)/20</f>
        <v>0</v>
      </c>
      <c r="AC28" s="21" t="n">
        <f aca="false">(AC6+AC7)/20</f>
        <v>0</v>
      </c>
      <c r="AD28" s="21" t="n">
        <f aca="false">(AD6+AD7)/20</f>
        <v>0</v>
      </c>
      <c r="AE28" s="21" t="n">
        <f aca="false">(AE6+AE7)/20</f>
        <v>0</v>
      </c>
      <c r="AF28" s="21" t="n">
        <f aca="false">(AF6+AF7)/20</f>
        <v>0</v>
      </c>
      <c r="AG28" s="21" t="n">
        <f aca="false">(AG6+AG7)/20</f>
        <v>0</v>
      </c>
      <c r="AH28" s="21" t="n">
        <f aca="false">(AH6+AH7)/20</f>
        <v>0</v>
      </c>
      <c r="AI28" s="21" t="n">
        <f aca="false">(AI6+AI7)/20</f>
        <v>0</v>
      </c>
      <c r="AJ28" s="21" t="n">
        <f aca="false">(AJ6+AJ7)/20</f>
        <v>138.355</v>
      </c>
      <c r="AK28" s="21" t="n">
        <f aca="false">(AK6+AK7)/20</f>
        <v>158.12</v>
      </c>
      <c r="AL28" s="21" t="n">
        <f aca="false">(AL6+AL7)/20</f>
        <v>296.475</v>
      </c>
      <c r="AM28" s="21" t="n">
        <f aca="false">(AM6+AM7)/20</f>
        <v>98.825</v>
      </c>
      <c r="AN28" s="21" t="n">
        <v>0</v>
      </c>
      <c r="AO28" s="21" t="n">
        <v>150</v>
      </c>
    </row>
    <row r="29" customFormat="false" ht="76.5" hidden="false" customHeight="false" outlineLevel="0" collapsed="false">
      <c r="A29" s="11" t="n">
        <v>24</v>
      </c>
      <c r="B29" s="12" t="s">
        <v>87</v>
      </c>
      <c r="C29" s="13"/>
      <c r="D29" s="14" t="s">
        <v>46</v>
      </c>
      <c r="E29" s="14" t="s">
        <v>88</v>
      </c>
      <c r="F29" s="15" t="n">
        <v>1313</v>
      </c>
      <c r="G29" s="16" t="n">
        <f aca="false">(G6+G7)/30</f>
        <v>10.5413333333333</v>
      </c>
      <c r="H29" s="16" t="n">
        <f aca="false">(H6+H7)/30</f>
        <v>10.5413333333333</v>
      </c>
      <c r="I29" s="16" t="n">
        <f aca="false">(I6+I7)/30</f>
        <v>39.53</v>
      </c>
      <c r="J29" s="16" t="n">
        <f aca="false">(J6+J7)/30</f>
        <v>164.708333333333</v>
      </c>
      <c r="K29" s="16" t="n">
        <f aca="false">(K6+K7)/30</f>
        <v>10.5413333333333</v>
      </c>
      <c r="L29" s="16" t="n">
        <f aca="false">(L6+L7)/30</f>
        <v>10.5413333333333</v>
      </c>
      <c r="M29" s="16" t="n">
        <f aca="false">(M6+M7)/30</f>
        <v>10.5413333333333</v>
      </c>
      <c r="N29" s="16" t="n">
        <f aca="false">(N6+N7)/30</f>
        <v>224.003333333333</v>
      </c>
      <c r="O29" s="16" t="n">
        <f aca="false">(O6+O7)/30</f>
        <v>52.7066666666667</v>
      </c>
      <c r="P29" s="16" t="n">
        <f aca="false">(P6+P7)/30</f>
        <v>39.53</v>
      </c>
      <c r="Q29" s="16" t="n">
        <f aca="false">(Q6+Q7)/30</f>
        <v>26.3533333333333</v>
      </c>
      <c r="R29" s="16" t="n">
        <f aca="false">(R6+R7)/30</f>
        <v>26.3533333333333</v>
      </c>
      <c r="S29" s="16" t="n">
        <f aca="false">(S6+S7)/30</f>
        <v>26.3533333333333</v>
      </c>
      <c r="T29" s="16" t="n">
        <f aca="false">(T6+T7)/30</f>
        <v>10.5413333333333</v>
      </c>
      <c r="U29" s="16" t="n">
        <f aca="false">(U6+U7)/30</f>
        <v>138.355</v>
      </c>
      <c r="V29" s="16" t="n">
        <f aca="false">(V6+V7)/30</f>
        <v>0</v>
      </c>
      <c r="W29" s="16" t="n">
        <f aca="false">(W6+W7)/30</f>
        <v>0</v>
      </c>
      <c r="X29" s="16" t="n">
        <f aca="false">(X6+X7)/30</f>
        <v>0</v>
      </c>
      <c r="Y29" s="16" t="n">
        <f aca="false">(Y6+Y7)/30</f>
        <v>0</v>
      </c>
      <c r="Z29" s="16" t="n">
        <f aca="false">(Z6+Z7)/30</f>
        <v>0</v>
      </c>
      <c r="AA29" s="16" t="n">
        <f aca="false">(AA6+AA7)/30</f>
        <v>0</v>
      </c>
      <c r="AB29" s="16" t="n">
        <f aca="false">(AB6+AB7)/30</f>
        <v>0</v>
      </c>
      <c r="AC29" s="16" t="n">
        <f aca="false">(AC6+AC7)/30</f>
        <v>0</v>
      </c>
      <c r="AD29" s="16" t="n">
        <f aca="false">(AD6+AD7)/30</f>
        <v>0</v>
      </c>
      <c r="AE29" s="16" t="n">
        <f aca="false">(AE6+AE7)/30</f>
        <v>0</v>
      </c>
      <c r="AF29" s="16" t="n">
        <f aca="false">(AF6+AF7)/30</f>
        <v>0</v>
      </c>
      <c r="AG29" s="16" t="n">
        <f aca="false">(AG6+AG7)/30</f>
        <v>0</v>
      </c>
      <c r="AH29" s="16" t="n">
        <f aca="false">(AH6+AH7)/30</f>
        <v>0</v>
      </c>
      <c r="AI29" s="16" t="n">
        <f aca="false">(AI6+AI7)/30</f>
        <v>0</v>
      </c>
      <c r="AJ29" s="16" t="n">
        <f aca="false">(AJ6+AJ7)/30</f>
        <v>92.2366666666667</v>
      </c>
      <c r="AK29" s="16" t="n">
        <f aca="false">(AK6+AK7)/30</f>
        <v>105.413333333333</v>
      </c>
      <c r="AL29" s="16" t="n">
        <f aca="false">(AL6+AL7)/30</f>
        <v>197.65</v>
      </c>
      <c r="AM29" s="16" t="n">
        <f aca="false">(AM6+AM7)/30</f>
        <v>65.8833333333333</v>
      </c>
      <c r="AN29" s="16" t="n">
        <v>0</v>
      </c>
      <c r="AO29" s="16" t="n">
        <v>50</v>
      </c>
    </row>
    <row r="30" customFormat="false" ht="76.5" hidden="false" customHeight="false" outlineLevel="0" collapsed="false">
      <c r="A30" s="11" t="n">
        <v>25</v>
      </c>
      <c r="B30" s="12" t="s">
        <v>89</v>
      </c>
      <c r="C30" s="13"/>
      <c r="D30" s="14" t="s">
        <v>46</v>
      </c>
      <c r="E30" s="14" t="s">
        <v>90</v>
      </c>
      <c r="F30" s="15" t="n">
        <v>662</v>
      </c>
      <c r="G30" s="21" t="n">
        <f aca="false">(G6+G7)/60</f>
        <v>5.27066666666667</v>
      </c>
      <c r="H30" s="21" t="n">
        <f aca="false">(H6+H7)/60</f>
        <v>5.27066666666667</v>
      </c>
      <c r="I30" s="21" t="n">
        <f aca="false">(I6+I7)/60</f>
        <v>19.765</v>
      </c>
      <c r="J30" s="21" t="n">
        <f aca="false">(J6+J7)/60</f>
        <v>82.3541666666667</v>
      </c>
      <c r="K30" s="21" t="n">
        <f aca="false">(K6+K7)/60</f>
        <v>5.27066666666667</v>
      </c>
      <c r="L30" s="21" t="n">
        <f aca="false">(L6+L7)/60</f>
        <v>5.27066666666667</v>
      </c>
      <c r="M30" s="21" t="n">
        <f aca="false">(M6+M7)/60</f>
        <v>5.27066666666667</v>
      </c>
      <c r="N30" s="21" t="n">
        <f aca="false">(N6+N7)/60</f>
        <v>112.001666666667</v>
      </c>
      <c r="O30" s="21" t="n">
        <f aca="false">(O6+O7)/60</f>
        <v>26.3533333333333</v>
      </c>
      <c r="P30" s="21" t="n">
        <f aca="false">(P6+P7)/60</f>
        <v>19.765</v>
      </c>
      <c r="Q30" s="21" t="n">
        <f aca="false">(Q6+Q7)/60</f>
        <v>13.1766666666667</v>
      </c>
      <c r="R30" s="21" t="n">
        <f aca="false">(R6+R7)/60</f>
        <v>13.1766666666667</v>
      </c>
      <c r="S30" s="21" t="n">
        <f aca="false">(S6+S7)/60</f>
        <v>13.1766666666667</v>
      </c>
      <c r="T30" s="21" t="n">
        <f aca="false">(T6+T7)/60</f>
        <v>5.27066666666667</v>
      </c>
      <c r="U30" s="21" t="n">
        <f aca="false">(U6+U7)/60</f>
        <v>69.1775</v>
      </c>
      <c r="V30" s="21" t="n">
        <f aca="false">(V6+V7)/60</f>
        <v>0</v>
      </c>
      <c r="W30" s="21" t="n">
        <f aca="false">(W6+W7)/60</f>
        <v>0</v>
      </c>
      <c r="X30" s="21" t="n">
        <f aca="false">(X6+X7)/60</f>
        <v>0</v>
      </c>
      <c r="Y30" s="21" t="n">
        <f aca="false">(Y6+Y7)/60</f>
        <v>0</v>
      </c>
      <c r="Z30" s="21" t="n">
        <f aca="false">(Z6+Z7)/60</f>
        <v>0</v>
      </c>
      <c r="AA30" s="21" t="n">
        <f aca="false">(AA6+AA7)/60</f>
        <v>0</v>
      </c>
      <c r="AB30" s="21" t="n">
        <f aca="false">(AB6+AB7)/60</f>
        <v>0</v>
      </c>
      <c r="AC30" s="21" t="n">
        <f aca="false">(AC6+AC7)/60</f>
        <v>0</v>
      </c>
      <c r="AD30" s="21" t="n">
        <f aca="false">(AD6+AD7)/60</f>
        <v>0</v>
      </c>
      <c r="AE30" s="21" t="n">
        <f aca="false">(AE6+AE7)/60</f>
        <v>0</v>
      </c>
      <c r="AF30" s="21" t="n">
        <f aca="false">(AF6+AF7)/60</f>
        <v>0</v>
      </c>
      <c r="AG30" s="21" t="n">
        <f aca="false">(AG6+AG7)/60</f>
        <v>0</v>
      </c>
      <c r="AH30" s="21" t="n">
        <f aca="false">(AH6+AH7)/60</f>
        <v>0</v>
      </c>
      <c r="AI30" s="21" t="n">
        <f aca="false">(AI6+AI7)/60</f>
        <v>0</v>
      </c>
      <c r="AJ30" s="21" t="n">
        <f aca="false">(AJ6+AJ7)/60</f>
        <v>46.1183333333333</v>
      </c>
      <c r="AK30" s="21" t="n">
        <f aca="false">(AK6+AK7)/60</f>
        <v>52.7066666666667</v>
      </c>
      <c r="AL30" s="21" t="n">
        <f aca="false">(AL6+AL7)/60</f>
        <v>98.825</v>
      </c>
      <c r="AM30" s="21" t="n">
        <f aca="false">(AM6+AM7)/60</f>
        <v>32.9416666666667</v>
      </c>
      <c r="AN30" s="21" t="n">
        <v>0</v>
      </c>
      <c r="AO30" s="21" t="n">
        <v>30</v>
      </c>
    </row>
    <row r="31" customFormat="false" ht="76.5" hidden="false" customHeight="false" outlineLevel="0" collapsed="false">
      <c r="A31" s="11" t="n">
        <v>26</v>
      </c>
      <c r="B31" s="12" t="s">
        <v>91</v>
      </c>
      <c r="C31" s="13"/>
      <c r="D31" s="14" t="s">
        <v>46</v>
      </c>
      <c r="E31" s="14" t="s">
        <v>92</v>
      </c>
      <c r="F31" s="15" t="n">
        <v>459</v>
      </c>
      <c r="G31" s="21" t="n">
        <f aca="false">(G6+G7)/100</f>
        <v>3.1624</v>
      </c>
      <c r="H31" s="21" t="n">
        <f aca="false">(H6+H7)/100</f>
        <v>3.1624</v>
      </c>
      <c r="I31" s="21" t="n">
        <f aca="false">(I6+I7)/100</f>
        <v>11.859</v>
      </c>
      <c r="J31" s="21" t="n">
        <f aca="false">(J6+J7)/100</f>
        <v>49.4125</v>
      </c>
      <c r="K31" s="21" t="n">
        <f aca="false">(K6+K7)/100</f>
        <v>3.1624</v>
      </c>
      <c r="L31" s="21" t="n">
        <f aca="false">(L6+L7)/100</f>
        <v>3.1624</v>
      </c>
      <c r="M31" s="21" t="n">
        <f aca="false">(M6+M7)/100</f>
        <v>3.1624</v>
      </c>
      <c r="N31" s="21" t="n">
        <f aca="false">(N6+N7)/100</f>
        <v>67.201</v>
      </c>
      <c r="O31" s="21" t="n">
        <f aca="false">(O6+O7)/100</f>
        <v>15.812</v>
      </c>
      <c r="P31" s="21" t="n">
        <f aca="false">(P6+P7)/100</f>
        <v>11.859</v>
      </c>
      <c r="Q31" s="21" t="n">
        <f aca="false">(Q6+Q7)/100</f>
        <v>7.906</v>
      </c>
      <c r="R31" s="21" t="n">
        <f aca="false">(R6+R7)/100</f>
        <v>7.906</v>
      </c>
      <c r="S31" s="21" t="n">
        <f aca="false">(S6+S7)/100</f>
        <v>7.906</v>
      </c>
      <c r="T31" s="21" t="n">
        <f aca="false">(T6+T7)/100</f>
        <v>3.1624</v>
      </c>
      <c r="U31" s="21" t="n">
        <f aca="false">(U6+U7)/100</f>
        <v>41.5065</v>
      </c>
      <c r="V31" s="21" t="n">
        <f aca="false">(V6+V7)/100</f>
        <v>0</v>
      </c>
      <c r="W31" s="21" t="n">
        <f aca="false">(W6+W7)/100</f>
        <v>0</v>
      </c>
      <c r="X31" s="21" t="n">
        <f aca="false">(X6+X7)/100</f>
        <v>0</v>
      </c>
      <c r="Y31" s="21" t="n">
        <f aca="false">(Y6+Y7)/100</f>
        <v>0</v>
      </c>
      <c r="Z31" s="21" t="n">
        <f aca="false">(Z6+Z7)/100</f>
        <v>0</v>
      </c>
      <c r="AA31" s="21" t="n">
        <f aca="false">(AA6+AA7)/100</f>
        <v>0</v>
      </c>
      <c r="AB31" s="21" t="n">
        <f aca="false">(AB6+AB7)/100</f>
        <v>0</v>
      </c>
      <c r="AC31" s="21" t="n">
        <f aca="false">(AC6+AC7)/100</f>
        <v>0</v>
      </c>
      <c r="AD31" s="21" t="n">
        <f aca="false">(AD6+AD7)/100</f>
        <v>0</v>
      </c>
      <c r="AE31" s="21" t="n">
        <f aca="false">(AE6+AE7)/100</f>
        <v>0</v>
      </c>
      <c r="AF31" s="21" t="n">
        <f aca="false">(AF6+AF7)/100</f>
        <v>0</v>
      </c>
      <c r="AG31" s="21" t="n">
        <f aca="false">(AG6+AG7)/100</f>
        <v>0</v>
      </c>
      <c r="AH31" s="21" t="n">
        <f aca="false">(AH6+AH7)/100</f>
        <v>0</v>
      </c>
      <c r="AI31" s="21" t="n">
        <f aca="false">(AI6+AI7)/100</f>
        <v>0</v>
      </c>
      <c r="AJ31" s="21" t="n">
        <f aca="false">(AJ6+AJ7)/100</f>
        <v>27.671</v>
      </c>
      <c r="AK31" s="21" t="n">
        <f aca="false">(AK6+AK7)/100</f>
        <v>31.624</v>
      </c>
      <c r="AL31" s="21" t="n">
        <f aca="false">(AL6+AL7)/100</f>
        <v>59.295</v>
      </c>
      <c r="AM31" s="21" t="n">
        <f aca="false">(AM6+AM7)/100</f>
        <v>19.765</v>
      </c>
      <c r="AN31" s="21" t="n">
        <v>0</v>
      </c>
      <c r="AO31" s="21" t="n">
        <v>80</v>
      </c>
    </row>
    <row r="32" customFormat="false" ht="89.25" hidden="false" customHeight="false" outlineLevel="0" collapsed="false">
      <c r="A32" s="11" t="n">
        <v>27</v>
      </c>
      <c r="B32" s="12" t="s">
        <v>93</v>
      </c>
      <c r="C32" s="13"/>
      <c r="D32" s="14" t="s">
        <v>51</v>
      </c>
      <c r="E32" s="14" t="s">
        <v>94</v>
      </c>
      <c r="F32" s="15" t="n">
        <f aca="false">SUM(G32:AO32)</f>
        <v>37</v>
      </c>
      <c r="G32" s="16" t="n">
        <v>0</v>
      </c>
      <c r="H32" s="16" t="n">
        <v>0</v>
      </c>
      <c r="I32" s="16" t="n">
        <v>0</v>
      </c>
      <c r="J32" s="16" t="n">
        <v>5</v>
      </c>
      <c r="K32" s="16" t="n">
        <v>0</v>
      </c>
      <c r="L32" s="16" t="n">
        <v>0</v>
      </c>
      <c r="M32" s="16" t="n">
        <v>0</v>
      </c>
      <c r="N32" s="16" t="n">
        <v>6</v>
      </c>
      <c r="O32" s="16" t="n">
        <v>2</v>
      </c>
      <c r="P32" s="16" t="n">
        <v>0</v>
      </c>
      <c r="Q32" s="16" t="n">
        <v>2</v>
      </c>
      <c r="R32" s="16" t="n">
        <v>2</v>
      </c>
      <c r="S32" s="16" t="n">
        <v>2</v>
      </c>
      <c r="T32" s="16" t="n">
        <v>0</v>
      </c>
      <c r="U32" s="16" t="n">
        <v>3</v>
      </c>
      <c r="V32" s="16" t="n">
        <v>0</v>
      </c>
      <c r="W32" s="16" t="n">
        <v>0</v>
      </c>
      <c r="X32" s="16" t="n">
        <v>0</v>
      </c>
      <c r="Y32" s="16" t="n">
        <v>0</v>
      </c>
      <c r="Z32" s="16" t="n">
        <v>0</v>
      </c>
      <c r="AA32" s="16" t="n">
        <v>0</v>
      </c>
      <c r="AB32" s="16" t="n">
        <v>0</v>
      </c>
      <c r="AC32" s="16" t="n">
        <v>0</v>
      </c>
      <c r="AD32" s="16" t="n">
        <v>0</v>
      </c>
      <c r="AE32" s="16" t="n">
        <v>0</v>
      </c>
      <c r="AF32" s="16" t="n">
        <v>0</v>
      </c>
      <c r="AG32" s="16" t="n">
        <v>0</v>
      </c>
      <c r="AH32" s="16" t="n">
        <v>0</v>
      </c>
      <c r="AI32" s="16" t="n">
        <v>0</v>
      </c>
      <c r="AJ32" s="16" t="n">
        <v>0</v>
      </c>
      <c r="AK32" s="16" t="n">
        <v>5</v>
      </c>
      <c r="AL32" s="16" t="n">
        <v>5</v>
      </c>
      <c r="AM32" s="16" t="n">
        <v>0</v>
      </c>
      <c r="AN32" s="16" t="n">
        <v>0</v>
      </c>
      <c r="AO32" s="16" t="n">
        <v>5</v>
      </c>
    </row>
    <row r="33" customFormat="false" ht="63.75" hidden="false" customHeight="false" outlineLevel="0" collapsed="false">
      <c r="A33" s="11" t="n">
        <v>28</v>
      </c>
      <c r="B33" s="12" t="s">
        <v>95</v>
      </c>
      <c r="C33" s="15"/>
      <c r="D33" s="14" t="s">
        <v>51</v>
      </c>
      <c r="E33" s="14" t="s">
        <v>96</v>
      </c>
      <c r="F33" s="15" t="n">
        <f aca="false">SUM(G33:AO33)</f>
        <v>62</v>
      </c>
      <c r="G33" s="16" t="n">
        <v>1</v>
      </c>
      <c r="H33" s="16" t="n">
        <v>1</v>
      </c>
      <c r="I33" s="16" t="n">
        <v>6</v>
      </c>
      <c r="J33" s="16" t="n">
        <v>2</v>
      </c>
      <c r="K33" s="16" t="n">
        <v>1</v>
      </c>
      <c r="L33" s="16" t="n">
        <v>1</v>
      </c>
      <c r="M33" s="16" t="n">
        <v>1</v>
      </c>
      <c r="N33" s="16" t="n">
        <v>2</v>
      </c>
      <c r="O33" s="16" t="n">
        <v>0</v>
      </c>
      <c r="P33" s="16" t="n">
        <v>6</v>
      </c>
      <c r="Q33" s="16" t="n">
        <v>1</v>
      </c>
      <c r="R33" s="16" t="n">
        <v>1</v>
      </c>
      <c r="S33" s="16" t="n">
        <v>1</v>
      </c>
      <c r="T33" s="16" t="n">
        <v>1</v>
      </c>
      <c r="U33" s="16" t="n">
        <v>0</v>
      </c>
      <c r="V33" s="16" t="n">
        <v>0</v>
      </c>
      <c r="W33" s="16" t="n">
        <v>0</v>
      </c>
      <c r="X33" s="16" t="n">
        <v>0</v>
      </c>
      <c r="Y33" s="16" t="n">
        <v>0</v>
      </c>
      <c r="Z33" s="16" t="n">
        <v>0</v>
      </c>
      <c r="AA33" s="16" t="n">
        <v>0</v>
      </c>
      <c r="AB33" s="16" t="n">
        <v>0</v>
      </c>
      <c r="AC33" s="16" t="n">
        <v>0</v>
      </c>
      <c r="AD33" s="16" t="n">
        <v>0</v>
      </c>
      <c r="AE33" s="16" t="n">
        <v>0</v>
      </c>
      <c r="AF33" s="16" t="n">
        <v>0</v>
      </c>
      <c r="AG33" s="16" t="n">
        <v>0</v>
      </c>
      <c r="AH33" s="16" t="n">
        <v>0</v>
      </c>
      <c r="AI33" s="16" t="n">
        <v>0</v>
      </c>
      <c r="AJ33" s="16" t="n">
        <v>0</v>
      </c>
      <c r="AK33" s="16" t="n">
        <v>1</v>
      </c>
      <c r="AL33" s="16" t="n">
        <v>16</v>
      </c>
      <c r="AM33" s="16" t="n">
        <v>12</v>
      </c>
      <c r="AN33" s="16" t="n">
        <v>0</v>
      </c>
      <c r="AO33" s="16" t="n">
        <v>8</v>
      </c>
    </row>
    <row r="34" customFormat="false" ht="76.5" hidden="false" customHeight="false" outlineLevel="0" collapsed="false">
      <c r="A34" s="11" t="n">
        <v>29</v>
      </c>
      <c r="B34" s="12" t="s">
        <v>97</v>
      </c>
      <c r="C34" s="15"/>
      <c r="D34" s="14" t="s">
        <v>51</v>
      </c>
      <c r="E34" s="14" t="s">
        <v>96</v>
      </c>
      <c r="F34" s="15" t="n">
        <f aca="false">SUM(G34:AO34)</f>
        <v>30</v>
      </c>
      <c r="G34" s="16" t="n">
        <v>0</v>
      </c>
      <c r="H34" s="16" t="n">
        <v>0</v>
      </c>
      <c r="I34" s="16" t="n">
        <v>0</v>
      </c>
      <c r="J34" s="16" t="n">
        <v>6</v>
      </c>
      <c r="K34" s="16" t="n">
        <v>0</v>
      </c>
      <c r="L34" s="16" t="n">
        <v>0</v>
      </c>
      <c r="M34" s="16" t="n">
        <v>0</v>
      </c>
      <c r="N34" s="16" t="n">
        <v>9</v>
      </c>
      <c r="O34" s="16" t="n">
        <v>2</v>
      </c>
      <c r="P34" s="16" t="n">
        <v>0</v>
      </c>
      <c r="Q34" s="16" t="n">
        <v>0</v>
      </c>
      <c r="R34" s="16" t="n">
        <v>0</v>
      </c>
      <c r="S34" s="16" t="n">
        <v>0</v>
      </c>
      <c r="T34" s="16" t="n">
        <v>0</v>
      </c>
      <c r="U34" s="16" t="n">
        <v>2</v>
      </c>
      <c r="V34" s="16" t="n">
        <v>0</v>
      </c>
      <c r="W34" s="16" t="n">
        <v>0</v>
      </c>
      <c r="X34" s="16" t="n">
        <v>0</v>
      </c>
      <c r="Y34" s="16" t="n">
        <v>0</v>
      </c>
      <c r="Z34" s="16" t="n">
        <v>0</v>
      </c>
      <c r="AA34" s="16" t="n">
        <v>0</v>
      </c>
      <c r="AB34" s="16" t="n">
        <v>0</v>
      </c>
      <c r="AC34" s="16" t="n">
        <v>0</v>
      </c>
      <c r="AD34" s="16" t="n">
        <v>0</v>
      </c>
      <c r="AE34" s="16" t="n">
        <v>0</v>
      </c>
      <c r="AF34" s="16" t="n">
        <v>0</v>
      </c>
      <c r="AG34" s="16" t="n">
        <v>0</v>
      </c>
      <c r="AH34" s="16" t="n">
        <v>0</v>
      </c>
      <c r="AI34" s="16" t="n">
        <v>0</v>
      </c>
      <c r="AJ34" s="16" t="n">
        <v>2</v>
      </c>
      <c r="AK34" s="16" t="n">
        <v>2</v>
      </c>
      <c r="AL34" s="16" t="n">
        <v>2</v>
      </c>
      <c r="AM34" s="16" t="n">
        <v>1</v>
      </c>
      <c r="AN34" s="16" t="n">
        <v>0</v>
      </c>
      <c r="AO34" s="16" t="n">
        <v>4</v>
      </c>
    </row>
    <row r="35" customFormat="false" ht="76.5" hidden="false" customHeight="false" outlineLevel="0" collapsed="false">
      <c r="A35" s="11" t="n">
        <v>30</v>
      </c>
      <c r="B35" s="12" t="s">
        <v>98</v>
      </c>
      <c r="C35" s="15"/>
      <c r="D35" s="14" t="s">
        <v>51</v>
      </c>
      <c r="E35" s="14" t="s">
        <v>96</v>
      </c>
      <c r="F35" s="15" t="n">
        <f aca="false">SUM(G35:AO35)</f>
        <v>13</v>
      </c>
      <c r="G35" s="16" t="n">
        <v>0</v>
      </c>
      <c r="H35" s="16" t="n">
        <v>0</v>
      </c>
      <c r="I35" s="16" t="n">
        <v>0</v>
      </c>
      <c r="J35" s="16" t="n">
        <v>2</v>
      </c>
      <c r="K35" s="16" t="n">
        <v>0</v>
      </c>
      <c r="L35" s="16" t="n">
        <v>0</v>
      </c>
      <c r="M35" s="16" t="n">
        <v>0</v>
      </c>
      <c r="N35" s="16" t="n">
        <v>2</v>
      </c>
      <c r="O35" s="16" t="n">
        <v>0</v>
      </c>
      <c r="P35" s="16" t="n">
        <v>0</v>
      </c>
      <c r="Q35" s="16" t="n">
        <v>0</v>
      </c>
      <c r="R35" s="16" t="n">
        <v>0</v>
      </c>
      <c r="S35" s="16" t="n">
        <v>0</v>
      </c>
      <c r="T35" s="16" t="n">
        <v>0</v>
      </c>
      <c r="U35" s="16" t="n">
        <v>2</v>
      </c>
      <c r="V35" s="16" t="n">
        <v>0</v>
      </c>
      <c r="W35" s="16" t="n">
        <v>0</v>
      </c>
      <c r="X35" s="16" t="n">
        <v>0</v>
      </c>
      <c r="Y35" s="16" t="n">
        <v>0</v>
      </c>
      <c r="Z35" s="16" t="n">
        <v>0</v>
      </c>
      <c r="AA35" s="16" t="n">
        <v>0</v>
      </c>
      <c r="AB35" s="16" t="n">
        <v>0</v>
      </c>
      <c r="AC35" s="16" t="n">
        <v>0</v>
      </c>
      <c r="AD35" s="16" t="n">
        <v>0</v>
      </c>
      <c r="AE35" s="16" t="n">
        <v>0</v>
      </c>
      <c r="AF35" s="16" t="n">
        <v>0</v>
      </c>
      <c r="AG35" s="16" t="n">
        <v>0</v>
      </c>
      <c r="AH35" s="16" t="n">
        <v>0</v>
      </c>
      <c r="AI35" s="16" t="n">
        <v>0</v>
      </c>
      <c r="AJ35" s="16" t="n">
        <v>0</v>
      </c>
      <c r="AK35" s="16" t="n">
        <v>0</v>
      </c>
      <c r="AL35" s="16" t="n">
        <v>2</v>
      </c>
      <c r="AM35" s="16" t="n">
        <v>1</v>
      </c>
      <c r="AN35" s="16" t="n">
        <v>0</v>
      </c>
      <c r="AO35" s="16" t="n">
        <v>4</v>
      </c>
    </row>
    <row r="36" customFormat="false" ht="76.5" hidden="false" customHeight="false" outlineLevel="0" collapsed="false">
      <c r="A36" s="11" t="n">
        <v>31</v>
      </c>
      <c r="B36" s="12" t="s">
        <v>99</v>
      </c>
      <c r="C36" s="13"/>
      <c r="D36" s="14" t="s">
        <v>51</v>
      </c>
      <c r="E36" s="14" t="s">
        <v>100</v>
      </c>
      <c r="F36" s="15" t="n">
        <f aca="false">SUM(G36:AO36)</f>
        <v>206</v>
      </c>
      <c r="G36" s="16" t="n">
        <f aca="false">(G33*1)+(G34*3)+(G35*6)</f>
        <v>1</v>
      </c>
      <c r="H36" s="16" t="n">
        <f aca="false">(H33*1)+(H34*3)+(H35*6)</f>
        <v>1</v>
      </c>
      <c r="I36" s="16" t="n">
        <f aca="false">(I33*1)+(I34*3)+(I35*6)</f>
        <v>6</v>
      </c>
      <c r="J36" s="16" t="n">
        <f aca="false">(J33*1)+(J34*3)+(J35*6)</f>
        <v>32</v>
      </c>
      <c r="K36" s="16" t="n">
        <f aca="false">(K33*1)+(K34*3)+(K35*6)</f>
        <v>1</v>
      </c>
      <c r="L36" s="16" t="n">
        <f aca="false">(L33*1)+(L34*3)+(L35*6)</f>
        <v>1</v>
      </c>
      <c r="M36" s="16" t="n">
        <f aca="false">(M33*1)+(M34*3)+(M35*6)</f>
        <v>1</v>
      </c>
      <c r="N36" s="16" t="n">
        <f aca="false">(N33*1)+(N34*3)+(N35*6)</f>
        <v>41</v>
      </c>
      <c r="O36" s="16" t="n">
        <f aca="false">(O33*1)+(O34*3)+(O35*6)</f>
        <v>6</v>
      </c>
      <c r="P36" s="16" t="n">
        <f aca="false">(P33*1)+(P34*3)+(P35*6)</f>
        <v>6</v>
      </c>
      <c r="Q36" s="16" t="n">
        <f aca="false">(Q33*1)+(Q34*3)+(Q35*6)</f>
        <v>1</v>
      </c>
      <c r="R36" s="16" t="n">
        <f aca="false">(R33*1)+(R34*3)+(R35*6)</f>
        <v>1</v>
      </c>
      <c r="S36" s="16" t="n">
        <f aca="false">(S33*1)+(S34*3)+(S35*6)</f>
        <v>1</v>
      </c>
      <c r="T36" s="16" t="n">
        <f aca="false">(T33*1)+(T34*3)+(T35*6)</f>
        <v>1</v>
      </c>
      <c r="U36" s="16" t="n">
        <f aca="false">(U33*1)+(U34*3)+(U35*6)</f>
        <v>18</v>
      </c>
      <c r="V36" s="16" t="n">
        <f aca="false">(V33*1)+(V34*3)+(V35*6)</f>
        <v>0</v>
      </c>
      <c r="W36" s="16" t="n">
        <f aca="false">(W33*1)+(W34*3)+(W35*6)</f>
        <v>0</v>
      </c>
      <c r="X36" s="16" t="n">
        <f aca="false">(X33*1)+(X34*3)+(X35*6)</f>
        <v>0</v>
      </c>
      <c r="Y36" s="16" t="n">
        <f aca="false">(Y33*1)+(Y34*3)+(Y35*6)</f>
        <v>0</v>
      </c>
      <c r="Z36" s="16" t="n">
        <f aca="false">(Z33*1)+(Z34*3)+(Z35*6)</f>
        <v>0</v>
      </c>
      <c r="AA36" s="16" t="n">
        <f aca="false">(AA33*1)+(AA34*3)+(AA35*6)</f>
        <v>0</v>
      </c>
      <c r="AB36" s="16" t="n">
        <f aca="false">(AB33*1)+(AB34*3)+(AB35*6)</f>
        <v>0</v>
      </c>
      <c r="AC36" s="16" t="n">
        <f aca="false">(AC33*1)+(AC34*3)+(AC35*6)</f>
        <v>0</v>
      </c>
      <c r="AD36" s="16" t="n">
        <f aca="false">(AD33*1)+(AD34*3)+(AD35*6)</f>
        <v>0</v>
      </c>
      <c r="AE36" s="16" t="n">
        <f aca="false">(AE33*1)+(AE34*3)+(AE35*6)</f>
        <v>0</v>
      </c>
      <c r="AF36" s="16" t="n">
        <f aca="false">(AF33*1)+(AF34*3)+(AF35*6)</f>
        <v>0</v>
      </c>
      <c r="AG36" s="16" t="n">
        <f aca="false">(AG33*1)+(AG34*3)+(AG35*6)</f>
        <v>0</v>
      </c>
      <c r="AH36" s="16" t="n">
        <f aca="false">(AH33*1)+(AH34*3)+(AH35*6)</f>
        <v>0</v>
      </c>
      <c r="AI36" s="16" t="n">
        <f aca="false">(AI33*1)+(AI34*3)+(AI35*6)</f>
        <v>0</v>
      </c>
      <c r="AJ36" s="16" t="n">
        <f aca="false">(AJ33*1)+(AJ34*3)+(AJ35*6)</f>
        <v>6</v>
      </c>
      <c r="AK36" s="16" t="n">
        <f aca="false">(AK33*1)+(AK34*3)+(AK35*6)</f>
        <v>7</v>
      </c>
      <c r="AL36" s="16" t="n">
        <f aca="false">(AL33*1)+(AL34*3)+(AL35*6)</f>
        <v>34</v>
      </c>
      <c r="AM36" s="16" t="n">
        <f aca="false">(AM33*1)+(AM34*3)+(AM35*6)</f>
        <v>21</v>
      </c>
      <c r="AN36" s="16" t="n">
        <v>0</v>
      </c>
      <c r="AO36" s="16" t="n">
        <v>20</v>
      </c>
    </row>
    <row r="37" customFormat="false" ht="76.5" hidden="false" customHeight="false" outlineLevel="0" collapsed="false">
      <c r="A37" s="11" t="n">
        <v>32</v>
      </c>
      <c r="B37" s="12" t="s">
        <v>101</v>
      </c>
      <c r="C37" s="13"/>
      <c r="D37" s="14" t="s">
        <v>51</v>
      </c>
      <c r="E37" s="14" t="s">
        <v>100</v>
      </c>
      <c r="F37" s="15" t="n">
        <f aca="false">SUM(G37:AO37)</f>
        <v>419</v>
      </c>
      <c r="G37" s="16" t="n">
        <f aca="false">(G33*3)+(G34*6)+(G35*9)</f>
        <v>3</v>
      </c>
      <c r="H37" s="16" t="n">
        <f aca="false">(H33*3)+(H34*6)+(H35*9)</f>
        <v>3</v>
      </c>
      <c r="I37" s="16" t="n">
        <f aca="false">(I33*3)+(I34*6)+(I35*9)</f>
        <v>18</v>
      </c>
      <c r="J37" s="16" t="n">
        <f aca="false">(J33*3)+(J34*6)+(J35*9)</f>
        <v>60</v>
      </c>
      <c r="K37" s="16" t="n">
        <f aca="false">(K33*3)+(K34*6)+(K35*9)</f>
        <v>3</v>
      </c>
      <c r="L37" s="16" t="n">
        <f aca="false">(L33*3)+(L34*6)+(L35*9)</f>
        <v>3</v>
      </c>
      <c r="M37" s="16" t="n">
        <f aca="false">(M33*3)+(M34*6)+(M35*9)</f>
        <v>3</v>
      </c>
      <c r="N37" s="16" t="n">
        <f aca="false">(N33*3)+(N34*6)+(N35*9)</f>
        <v>78</v>
      </c>
      <c r="O37" s="16" t="n">
        <f aca="false">(O33*3)+(O34*6)+(O35*9)</f>
        <v>12</v>
      </c>
      <c r="P37" s="16" t="n">
        <f aca="false">(P33*3)+(P34*6)+(P35*9)</f>
        <v>18</v>
      </c>
      <c r="Q37" s="16" t="n">
        <f aca="false">(Q33*3)+(Q34*6)+(Q35*9)</f>
        <v>3</v>
      </c>
      <c r="R37" s="16" t="n">
        <f aca="false">(R33*3)+(R34*6)+(R35*9)</f>
        <v>3</v>
      </c>
      <c r="S37" s="16" t="n">
        <f aca="false">(S33*3)+(S34*6)+(S35*9)</f>
        <v>3</v>
      </c>
      <c r="T37" s="16" t="n">
        <f aca="false">(T33*3)+(T34*6)+(T35*9)</f>
        <v>3</v>
      </c>
      <c r="U37" s="16" t="n">
        <f aca="false">(U33*3)+(U34*6)+(U35*9)</f>
        <v>30</v>
      </c>
      <c r="V37" s="16" t="n">
        <f aca="false">(V33*3)+(V34*6)+(V35*9)</f>
        <v>0</v>
      </c>
      <c r="W37" s="16" t="n">
        <f aca="false">(W33*3)+(W34*6)+(W35*9)</f>
        <v>0</v>
      </c>
      <c r="X37" s="16" t="n">
        <f aca="false">(X33*3)+(X34*6)+(X35*9)</f>
        <v>0</v>
      </c>
      <c r="Y37" s="16" t="n">
        <f aca="false">(Y33*3)+(Y34*6)+(Y35*9)</f>
        <v>0</v>
      </c>
      <c r="Z37" s="16" t="n">
        <f aca="false">(Z33*3)+(Z34*6)+(Z35*9)</f>
        <v>0</v>
      </c>
      <c r="AA37" s="16" t="n">
        <f aca="false">(AA33*3)+(AA34*6)+(AA35*9)</f>
        <v>0</v>
      </c>
      <c r="AB37" s="16" t="n">
        <f aca="false">(AB33*3)+(AB34*6)+(AB35*9)</f>
        <v>0</v>
      </c>
      <c r="AC37" s="16" t="n">
        <f aca="false">(AC33*3)+(AC34*6)+(AC35*9)</f>
        <v>0</v>
      </c>
      <c r="AD37" s="16" t="n">
        <f aca="false">(AD33*3)+(AD34*6)+(AD35*9)</f>
        <v>0</v>
      </c>
      <c r="AE37" s="16" t="n">
        <f aca="false">(AE33*3)+(AE34*6)+(AE35*9)</f>
        <v>0</v>
      </c>
      <c r="AF37" s="16" t="n">
        <f aca="false">(AF33*3)+(AF34*6)+(AF35*9)</f>
        <v>0</v>
      </c>
      <c r="AG37" s="16" t="n">
        <f aca="false">(AG33*3)+(AG34*6)+(AG35*9)</f>
        <v>0</v>
      </c>
      <c r="AH37" s="16" t="n">
        <f aca="false">(AH33*3)+(AH34*6)+(AH35*9)</f>
        <v>0</v>
      </c>
      <c r="AI37" s="16" t="n">
        <f aca="false">(AI33*3)+(AI34*6)+(AI35*9)</f>
        <v>0</v>
      </c>
      <c r="AJ37" s="16" t="n">
        <f aca="false">(AJ33*3)+(AJ34*6)+(AJ35*9)</f>
        <v>12</v>
      </c>
      <c r="AK37" s="16" t="n">
        <f aca="false">(AK33*3)+(AK34*6)+(AK35*9)</f>
        <v>15</v>
      </c>
      <c r="AL37" s="16" t="n">
        <f aca="false">(AL33*3)+(AL34*6)+(AL35*9)</f>
        <v>78</v>
      </c>
      <c r="AM37" s="16" t="n">
        <f aca="false">(AM33*3)+(AM34*6)+(AM35*9)</f>
        <v>51</v>
      </c>
      <c r="AN37" s="16" t="n">
        <v>0</v>
      </c>
      <c r="AO37" s="16" t="n">
        <v>20</v>
      </c>
    </row>
    <row r="38" customFormat="false" ht="41.1" hidden="false" customHeight="true" outlineLevel="0" collapsed="false">
      <c r="A38" s="11" t="n">
        <v>33</v>
      </c>
      <c r="B38" s="12" t="s">
        <v>102</v>
      </c>
      <c r="C38" s="12"/>
      <c r="D38" s="4" t="s">
        <v>51</v>
      </c>
      <c r="E38" s="14" t="s">
        <v>103</v>
      </c>
      <c r="F38" s="15" t="n">
        <f aca="false">SUM(G38:AO38)</f>
        <v>109</v>
      </c>
      <c r="G38" s="16" t="n">
        <f aca="false">(G33+G34+G35)</f>
        <v>1</v>
      </c>
      <c r="H38" s="16" t="n">
        <f aca="false">(H33+H34+H35)</f>
        <v>1</v>
      </c>
      <c r="I38" s="16" t="n">
        <f aca="false">(I33+I34+I35)</f>
        <v>6</v>
      </c>
      <c r="J38" s="16" t="n">
        <f aca="false">(J33+J34+J35)</f>
        <v>10</v>
      </c>
      <c r="K38" s="16" t="n">
        <f aca="false">(K33+K34+K35)</f>
        <v>1</v>
      </c>
      <c r="L38" s="16" t="n">
        <f aca="false">(L33+L34+L35)</f>
        <v>1</v>
      </c>
      <c r="M38" s="16" t="n">
        <f aca="false">(M33+M34+M35)</f>
        <v>1</v>
      </c>
      <c r="N38" s="16" t="n">
        <f aca="false">(N33+N34+N35)</f>
        <v>13</v>
      </c>
      <c r="O38" s="16" t="n">
        <f aca="false">(O33+O34+O35)</f>
        <v>2</v>
      </c>
      <c r="P38" s="16" t="n">
        <f aca="false">(P33+P34+P35)</f>
        <v>6</v>
      </c>
      <c r="Q38" s="16" t="n">
        <f aca="false">(Q33+Q34+Q35)</f>
        <v>1</v>
      </c>
      <c r="R38" s="16" t="n">
        <f aca="false">(R33+R34+R35)</f>
        <v>1</v>
      </c>
      <c r="S38" s="16" t="n">
        <f aca="false">(S33+S34+S35)</f>
        <v>1</v>
      </c>
      <c r="T38" s="16" t="n">
        <f aca="false">(T33+T34+T35)</f>
        <v>1</v>
      </c>
      <c r="U38" s="16" t="n">
        <f aca="false">(U33+U34+U35)</f>
        <v>4</v>
      </c>
      <c r="V38" s="16" t="n">
        <f aca="false">(V33+V34+V35)</f>
        <v>0</v>
      </c>
      <c r="W38" s="16" t="n">
        <f aca="false">(W33+W34+W35)</f>
        <v>0</v>
      </c>
      <c r="X38" s="16" t="n">
        <f aca="false">(X33+X34+X35)</f>
        <v>0</v>
      </c>
      <c r="Y38" s="16" t="n">
        <f aca="false">(Y33+Y34+Y35)</f>
        <v>0</v>
      </c>
      <c r="Z38" s="16" t="n">
        <f aca="false">(Z33+Z34+Z35)</f>
        <v>0</v>
      </c>
      <c r="AA38" s="16" t="n">
        <f aca="false">(AA33+AA34+AA35)</f>
        <v>0</v>
      </c>
      <c r="AB38" s="16" t="n">
        <f aca="false">(AB33+AB34+AB35)</f>
        <v>0</v>
      </c>
      <c r="AC38" s="16" t="n">
        <f aca="false">(AC33+AC34+AC35)</f>
        <v>0</v>
      </c>
      <c r="AD38" s="16" t="n">
        <f aca="false">(AD33+AD34+AD35)</f>
        <v>0</v>
      </c>
      <c r="AE38" s="16" t="n">
        <f aca="false">(AE33+AE34+AE35)</f>
        <v>0</v>
      </c>
      <c r="AF38" s="16" t="n">
        <f aca="false">(AF33+AF34+AF35)</f>
        <v>0</v>
      </c>
      <c r="AG38" s="16" t="n">
        <f aca="false">(AG33+AG34+AG35)</f>
        <v>0</v>
      </c>
      <c r="AH38" s="16" t="n">
        <f aca="false">(AH33+AH34+AH35)</f>
        <v>0</v>
      </c>
      <c r="AI38" s="16" t="n">
        <f aca="false">(AI33+AI34+AI35)</f>
        <v>0</v>
      </c>
      <c r="AJ38" s="16" t="n">
        <f aca="false">(AJ33+AJ34+AJ35)</f>
        <v>2</v>
      </c>
      <c r="AK38" s="16" t="n">
        <f aca="false">(AK33+AK34+AK35)</f>
        <v>3</v>
      </c>
      <c r="AL38" s="16" t="n">
        <f aca="false">(AL33+AL34+AL35)</f>
        <v>20</v>
      </c>
      <c r="AM38" s="16" t="n">
        <f aca="false">(AM33+AM34+AM35)</f>
        <v>14</v>
      </c>
      <c r="AN38" s="16" t="n">
        <v>0</v>
      </c>
      <c r="AO38" s="16" t="n">
        <v>20</v>
      </c>
    </row>
    <row r="39" customFormat="false" ht="51" hidden="false" customHeight="false" outlineLevel="0" collapsed="false">
      <c r="A39" s="11" t="n">
        <v>34</v>
      </c>
      <c r="B39" s="12" t="s">
        <v>104</v>
      </c>
      <c r="C39" s="13" t="s">
        <v>105</v>
      </c>
      <c r="D39" s="14" t="s">
        <v>106</v>
      </c>
      <c r="E39" s="14" t="s">
        <v>107</v>
      </c>
      <c r="F39" s="15" t="n">
        <f aca="false">SUM(G39:AO39)</f>
        <v>10</v>
      </c>
      <c r="G39" s="16" t="n">
        <v>0</v>
      </c>
      <c r="H39" s="16" t="n">
        <v>0</v>
      </c>
      <c r="I39" s="16" t="n">
        <v>0</v>
      </c>
      <c r="J39" s="16" t="n">
        <v>0</v>
      </c>
      <c r="K39" s="16" t="n">
        <v>0</v>
      </c>
      <c r="L39" s="16" t="n">
        <v>0</v>
      </c>
      <c r="M39" s="16" t="n">
        <v>0</v>
      </c>
      <c r="N39" s="16" t="n">
        <v>0</v>
      </c>
      <c r="O39" s="16" t="n">
        <v>0</v>
      </c>
      <c r="P39" s="16" t="n">
        <v>0</v>
      </c>
      <c r="Q39" s="16" t="n">
        <v>0</v>
      </c>
      <c r="R39" s="16" t="n">
        <v>0</v>
      </c>
      <c r="S39" s="16" t="n">
        <v>0</v>
      </c>
      <c r="T39" s="16" t="n">
        <v>0</v>
      </c>
      <c r="U39" s="16" t="n">
        <v>0</v>
      </c>
      <c r="V39" s="16" t="n">
        <v>0</v>
      </c>
      <c r="W39" s="16" t="n">
        <v>0</v>
      </c>
      <c r="X39" s="16" t="n">
        <v>0</v>
      </c>
      <c r="Y39" s="16" t="n">
        <v>0</v>
      </c>
      <c r="Z39" s="16" t="n">
        <v>0</v>
      </c>
      <c r="AA39" s="16" t="n">
        <v>0</v>
      </c>
      <c r="AB39" s="16" t="n">
        <v>0</v>
      </c>
      <c r="AC39" s="16" t="n">
        <v>0</v>
      </c>
      <c r="AD39" s="16" t="n">
        <v>0</v>
      </c>
      <c r="AE39" s="16" t="n">
        <v>0</v>
      </c>
      <c r="AF39" s="16" t="n">
        <v>0</v>
      </c>
      <c r="AG39" s="16" t="n">
        <v>0</v>
      </c>
      <c r="AH39" s="16" t="n">
        <v>0</v>
      </c>
      <c r="AI39" s="16" t="n">
        <v>0</v>
      </c>
      <c r="AJ39" s="16" t="n">
        <v>0</v>
      </c>
      <c r="AK39" s="16" t="n">
        <v>0</v>
      </c>
      <c r="AL39" s="16" t="n">
        <v>0</v>
      </c>
      <c r="AM39" s="16" t="n">
        <v>0</v>
      </c>
      <c r="AN39" s="16" t="n">
        <v>0</v>
      </c>
      <c r="AO39" s="16" t="n">
        <v>10</v>
      </c>
    </row>
    <row r="40" customFormat="false" ht="51" hidden="false" customHeight="false" outlineLevel="0" collapsed="false">
      <c r="A40" s="11" t="n">
        <v>35</v>
      </c>
      <c r="B40" s="12" t="s">
        <v>108</v>
      </c>
      <c r="C40" s="13" t="s">
        <v>105</v>
      </c>
      <c r="D40" s="14" t="s">
        <v>106</v>
      </c>
      <c r="E40" s="14" t="s">
        <v>107</v>
      </c>
      <c r="F40" s="15" t="n">
        <f aca="false">SUM(G40:AO40)</f>
        <v>8</v>
      </c>
      <c r="G40" s="16" t="n">
        <v>0</v>
      </c>
      <c r="H40" s="16" t="n">
        <v>0</v>
      </c>
      <c r="I40" s="16" t="n">
        <v>0</v>
      </c>
      <c r="J40" s="16" t="n">
        <v>0</v>
      </c>
      <c r="K40" s="16" t="n">
        <v>0</v>
      </c>
      <c r="L40" s="16" t="n">
        <v>0</v>
      </c>
      <c r="M40" s="16" t="n">
        <v>0</v>
      </c>
      <c r="N40" s="16" t="n">
        <v>0</v>
      </c>
      <c r="O40" s="16" t="n">
        <v>0</v>
      </c>
      <c r="P40" s="16" t="n">
        <v>0</v>
      </c>
      <c r="Q40" s="16" t="n">
        <v>0</v>
      </c>
      <c r="R40" s="16" t="n">
        <v>0</v>
      </c>
      <c r="S40" s="16" t="n">
        <v>0</v>
      </c>
      <c r="T40" s="16" t="n">
        <v>0</v>
      </c>
      <c r="U40" s="16" t="n">
        <v>0</v>
      </c>
      <c r="V40" s="16" t="n">
        <v>0</v>
      </c>
      <c r="W40" s="16" t="n">
        <v>0</v>
      </c>
      <c r="X40" s="16" t="n">
        <v>0</v>
      </c>
      <c r="Y40" s="16" t="n">
        <v>0</v>
      </c>
      <c r="Z40" s="16" t="n">
        <v>0</v>
      </c>
      <c r="AA40" s="16" t="n">
        <v>0</v>
      </c>
      <c r="AB40" s="16" t="n">
        <v>0</v>
      </c>
      <c r="AC40" s="16" t="n">
        <v>0</v>
      </c>
      <c r="AD40" s="16" t="n">
        <v>0</v>
      </c>
      <c r="AE40" s="16" t="n">
        <v>0</v>
      </c>
      <c r="AF40" s="16" t="n">
        <v>0</v>
      </c>
      <c r="AG40" s="16" t="n">
        <v>0</v>
      </c>
      <c r="AH40" s="16" t="n">
        <v>0</v>
      </c>
      <c r="AI40" s="16" t="n">
        <v>0</v>
      </c>
      <c r="AJ40" s="16" t="n">
        <v>0</v>
      </c>
      <c r="AK40" s="16" t="n">
        <v>0</v>
      </c>
      <c r="AL40" s="16" t="n">
        <v>0</v>
      </c>
      <c r="AM40" s="16" t="n">
        <v>0</v>
      </c>
      <c r="AN40" s="16" t="n">
        <v>0</v>
      </c>
      <c r="AO40" s="16" t="n">
        <v>8</v>
      </c>
    </row>
    <row r="41" customFormat="false" ht="75" hidden="false" customHeight="false" outlineLevel="0" collapsed="false">
      <c r="A41" s="11" t="n">
        <v>36</v>
      </c>
      <c r="B41" s="23" t="s">
        <v>109</v>
      </c>
      <c r="C41" s="13" t="s">
        <v>105</v>
      </c>
      <c r="D41" s="14" t="s">
        <v>51</v>
      </c>
      <c r="E41" s="14" t="s">
        <v>103</v>
      </c>
      <c r="F41" s="15" t="n">
        <f aca="false">SUM(G41:AO41)</f>
        <v>105</v>
      </c>
      <c r="G41" s="16" t="n">
        <f aca="false">(G33+G34+G35)</f>
        <v>1</v>
      </c>
      <c r="H41" s="16" t="n">
        <f aca="false">(H33+H34+H35)</f>
        <v>1</v>
      </c>
      <c r="I41" s="16" t="n">
        <f aca="false">(I33+I34+I35)</f>
        <v>6</v>
      </c>
      <c r="J41" s="16" t="n">
        <f aca="false">(J33+J34+J35)</f>
        <v>10</v>
      </c>
      <c r="K41" s="16" t="n">
        <f aca="false">(K33+K34+K35)</f>
        <v>1</v>
      </c>
      <c r="L41" s="16" t="n">
        <f aca="false">(L33+L34+L35)</f>
        <v>1</v>
      </c>
      <c r="M41" s="16" t="n">
        <f aca="false">(M33+M34+M35)</f>
        <v>1</v>
      </c>
      <c r="N41" s="16" t="n">
        <f aca="false">(N33+N34+N35)</f>
        <v>13</v>
      </c>
      <c r="O41" s="16" t="n">
        <f aca="false">(O33+O34+O35)</f>
        <v>2</v>
      </c>
      <c r="P41" s="16" t="n">
        <f aca="false">(P33+P34+P35)</f>
        <v>6</v>
      </c>
      <c r="Q41" s="16" t="n">
        <f aca="false">(Q33+Q34+Q35)</f>
        <v>1</v>
      </c>
      <c r="R41" s="16" t="n">
        <f aca="false">(R33+R34+R35)</f>
        <v>1</v>
      </c>
      <c r="S41" s="16" t="n">
        <f aca="false">(S33+S34+S35)</f>
        <v>1</v>
      </c>
      <c r="T41" s="16" t="n">
        <f aca="false">(T33+T34+T35)</f>
        <v>1</v>
      </c>
      <c r="U41" s="16" t="n">
        <f aca="false">(U33+U34+U35)</f>
        <v>4</v>
      </c>
      <c r="V41" s="16" t="n">
        <f aca="false">(V33+V34+V35)</f>
        <v>0</v>
      </c>
      <c r="W41" s="16" t="n">
        <f aca="false">(W33+W34+W35)</f>
        <v>0</v>
      </c>
      <c r="X41" s="16" t="n">
        <f aca="false">(X33+X34+X35)</f>
        <v>0</v>
      </c>
      <c r="Y41" s="16" t="n">
        <f aca="false">(Y33+Y34+Y35)</f>
        <v>0</v>
      </c>
      <c r="Z41" s="16" t="n">
        <f aca="false">(Z33+Z34+Z35)</f>
        <v>0</v>
      </c>
      <c r="AA41" s="16" t="n">
        <f aca="false">(AA33+AA34+AA35)</f>
        <v>0</v>
      </c>
      <c r="AB41" s="16" t="n">
        <f aca="false">(AB33+AB34+AB35)</f>
        <v>0</v>
      </c>
      <c r="AC41" s="16" t="n">
        <f aca="false">(AC33+AC34+AC35)</f>
        <v>0</v>
      </c>
      <c r="AD41" s="16" t="n">
        <f aca="false">(AD33+AD34+AD35)</f>
        <v>0</v>
      </c>
      <c r="AE41" s="16" t="n">
        <f aca="false">(AE33+AE34+AE35)</f>
        <v>0</v>
      </c>
      <c r="AF41" s="16" t="n">
        <f aca="false">(AF33+AF34+AF35)</f>
        <v>0</v>
      </c>
      <c r="AG41" s="16" t="n">
        <f aca="false">(AG33+AG34+AG35)</f>
        <v>0</v>
      </c>
      <c r="AH41" s="16" t="n">
        <f aca="false">(AH33+AH34+AH35)</f>
        <v>0</v>
      </c>
      <c r="AI41" s="16" t="n">
        <f aca="false">(AI33+AI34+AI35)</f>
        <v>0</v>
      </c>
      <c r="AJ41" s="16" t="n">
        <f aca="false">(AJ33+AJ34+AJ35)</f>
        <v>2</v>
      </c>
      <c r="AK41" s="16" t="n">
        <f aca="false">(AK33+AK34+AK35)</f>
        <v>3</v>
      </c>
      <c r="AL41" s="16" t="n">
        <f aca="false">(AL33+AL34+AL35)</f>
        <v>20</v>
      </c>
      <c r="AM41" s="16" t="n">
        <f aca="false">(AM33+AM34+AM35)</f>
        <v>14</v>
      </c>
      <c r="AN41" s="16" t="n">
        <v>0</v>
      </c>
      <c r="AO41" s="16" t="n">
        <v>16</v>
      </c>
    </row>
    <row r="42" customFormat="false" ht="140.25" hidden="false" customHeight="false" outlineLevel="0" collapsed="false">
      <c r="A42" s="11" t="n">
        <v>37</v>
      </c>
      <c r="B42" s="12" t="s">
        <v>110</v>
      </c>
      <c r="C42" s="13" t="s">
        <v>111</v>
      </c>
      <c r="D42" s="14" t="s">
        <v>51</v>
      </c>
      <c r="E42" s="14" t="s">
        <v>107</v>
      </c>
      <c r="F42" s="15" t="n">
        <f aca="false">SUM(G42:AO42)</f>
        <v>6</v>
      </c>
      <c r="G42" s="16" t="n">
        <v>0</v>
      </c>
      <c r="H42" s="16" t="n">
        <v>0</v>
      </c>
      <c r="I42" s="16" t="n">
        <v>0</v>
      </c>
      <c r="J42" s="16" t="n">
        <v>0</v>
      </c>
      <c r="K42" s="16" t="n">
        <v>0</v>
      </c>
      <c r="L42" s="16" t="n">
        <v>0</v>
      </c>
      <c r="M42" s="16" t="n">
        <v>0</v>
      </c>
      <c r="N42" s="16" t="n">
        <v>0</v>
      </c>
      <c r="O42" s="16" t="n">
        <v>0</v>
      </c>
      <c r="P42" s="16" t="n">
        <v>0</v>
      </c>
      <c r="Q42" s="16" t="n">
        <v>0</v>
      </c>
      <c r="R42" s="16" t="n">
        <v>0</v>
      </c>
      <c r="S42" s="16" t="n">
        <v>0</v>
      </c>
      <c r="T42" s="16" t="n">
        <v>0</v>
      </c>
      <c r="U42" s="16" t="n">
        <v>0</v>
      </c>
      <c r="V42" s="16" t="n">
        <v>0</v>
      </c>
      <c r="W42" s="16" t="n">
        <v>0</v>
      </c>
      <c r="X42" s="16" t="n">
        <v>0</v>
      </c>
      <c r="Y42" s="16" t="n">
        <v>0</v>
      </c>
      <c r="Z42" s="16" t="n">
        <v>0</v>
      </c>
      <c r="AA42" s="16" t="n">
        <v>0</v>
      </c>
      <c r="AB42" s="16" t="n">
        <v>0</v>
      </c>
      <c r="AC42" s="16" t="n">
        <v>0</v>
      </c>
      <c r="AD42" s="16" t="n">
        <v>0</v>
      </c>
      <c r="AE42" s="16" t="n">
        <v>0</v>
      </c>
      <c r="AF42" s="16" t="n">
        <v>0</v>
      </c>
      <c r="AG42" s="16" t="n">
        <v>0</v>
      </c>
      <c r="AH42" s="16" t="n">
        <v>0</v>
      </c>
      <c r="AI42" s="16" t="n">
        <v>0</v>
      </c>
      <c r="AJ42" s="16" t="n">
        <v>0</v>
      </c>
      <c r="AK42" s="16" t="n">
        <v>0</v>
      </c>
      <c r="AL42" s="16" t="n">
        <v>3</v>
      </c>
      <c r="AM42" s="16" t="n">
        <v>1</v>
      </c>
      <c r="AN42" s="16" t="n">
        <v>0</v>
      </c>
      <c r="AO42" s="16" t="n">
        <v>2</v>
      </c>
    </row>
    <row r="43" customFormat="false" ht="140.25" hidden="false" customHeight="false" outlineLevel="0" collapsed="false">
      <c r="A43" s="11" t="n">
        <v>38</v>
      </c>
      <c r="B43" s="12" t="s">
        <v>112</v>
      </c>
      <c r="C43" s="13" t="s">
        <v>111</v>
      </c>
      <c r="D43" s="14"/>
      <c r="E43" s="14" t="s">
        <v>107</v>
      </c>
      <c r="F43" s="15" t="n">
        <f aca="false">SUM(G43:AO43)</f>
        <v>3</v>
      </c>
      <c r="G43" s="16" t="n">
        <v>0</v>
      </c>
      <c r="H43" s="16" t="n">
        <v>0</v>
      </c>
      <c r="I43" s="16" t="n">
        <v>0</v>
      </c>
      <c r="J43" s="16" t="n">
        <v>0</v>
      </c>
      <c r="K43" s="16" t="n">
        <v>0</v>
      </c>
      <c r="L43" s="16" t="n">
        <v>0</v>
      </c>
      <c r="M43" s="16" t="n">
        <v>0</v>
      </c>
      <c r="N43" s="16" t="n">
        <v>0</v>
      </c>
      <c r="O43" s="16" t="n">
        <v>0</v>
      </c>
      <c r="P43" s="16" t="n">
        <v>0</v>
      </c>
      <c r="Q43" s="16" t="n">
        <v>0</v>
      </c>
      <c r="R43" s="16" t="n">
        <v>0</v>
      </c>
      <c r="S43" s="16" t="n">
        <v>0</v>
      </c>
      <c r="T43" s="16" t="n">
        <v>0</v>
      </c>
      <c r="U43" s="16" t="n">
        <v>0</v>
      </c>
      <c r="V43" s="16" t="n">
        <v>0</v>
      </c>
      <c r="W43" s="16" t="n">
        <v>0</v>
      </c>
      <c r="X43" s="16" t="n">
        <v>0</v>
      </c>
      <c r="Y43" s="16" t="n">
        <v>0</v>
      </c>
      <c r="Z43" s="16" t="n">
        <v>0</v>
      </c>
      <c r="AA43" s="16" t="n">
        <v>0</v>
      </c>
      <c r="AB43" s="16" t="n">
        <v>0</v>
      </c>
      <c r="AC43" s="16" t="n">
        <v>0</v>
      </c>
      <c r="AD43" s="16" t="n">
        <v>0</v>
      </c>
      <c r="AE43" s="16" t="n">
        <v>0</v>
      </c>
      <c r="AF43" s="16" t="n">
        <v>0</v>
      </c>
      <c r="AG43" s="16" t="n">
        <v>0</v>
      </c>
      <c r="AH43" s="16" t="n">
        <v>0</v>
      </c>
      <c r="AI43" s="16" t="n">
        <v>0</v>
      </c>
      <c r="AJ43" s="16" t="n">
        <v>0</v>
      </c>
      <c r="AK43" s="16" t="n">
        <v>0</v>
      </c>
      <c r="AL43" s="16" t="n">
        <v>2</v>
      </c>
      <c r="AM43" s="16" t="n">
        <v>0</v>
      </c>
      <c r="AN43" s="16" t="n">
        <v>0</v>
      </c>
      <c r="AO43" s="16" t="n">
        <v>1</v>
      </c>
    </row>
    <row r="44" customFormat="false" ht="76.5" hidden="false" customHeight="false" outlineLevel="0" collapsed="false">
      <c r="A44" s="11" t="n">
        <v>39</v>
      </c>
      <c r="B44" s="12" t="s">
        <v>113</v>
      </c>
      <c r="C44" s="13" t="s">
        <v>114</v>
      </c>
      <c r="D44" s="14" t="s">
        <v>51</v>
      </c>
      <c r="E44" s="14" t="s">
        <v>115</v>
      </c>
      <c r="F44" s="15" t="n">
        <f aca="false">SUM(G44:AO44)</f>
        <v>72</v>
      </c>
      <c r="G44" s="16" t="n">
        <f aca="false">(G42*6)+(G43*12)</f>
        <v>0</v>
      </c>
      <c r="H44" s="16" t="n">
        <f aca="false">(H42*6)+(H43*12)</f>
        <v>0</v>
      </c>
      <c r="I44" s="16" t="n">
        <f aca="false">(I42*6)+(I43*12)</f>
        <v>0</v>
      </c>
      <c r="J44" s="16" t="n">
        <f aca="false">(J42*6)+(J43*12)</f>
        <v>0</v>
      </c>
      <c r="K44" s="16" t="n">
        <f aca="false">(K42*6)+(K43*12)</f>
        <v>0</v>
      </c>
      <c r="L44" s="16" t="n">
        <f aca="false">(L42*6)+(L43*12)</f>
        <v>0</v>
      </c>
      <c r="M44" s="16" t="n">
        <f aca="false">(M42*6)+(M43*12)</f>
        <v>0</v>
      </c>
      <c r="N44" s="16" t="n">
        <f aca="false">(N42*6)+(N43*12)</f>
        <v>0</v>
      </c>
      <c r="O44" s="16" t="n">
        <f aca="false">(O42*6)+(O43*12)</f>
        <v>0</v>
      </c>
      <c r="P44" s="16" t="n">
        <f aca="false">(P42*6)+(P43*12)</f>
        <v>0</v>
      </c>
      <c r="Q44" s="16" t="n">
        <f aca="false">(Q42*6)+(Q43*12)</f>
        <v>0</v>
      </c>
      <c r="R44" s="16" t="n">
        <f aca="false">(R42*6)+(R43*12)</f>
        <v>0</v>
      </c>
      <c r="S44" s="16" t="n">
        <f aca="false">(S42*6)+(S43*12)</f>
        <v>0</v>
      </c>
      <c r="T44" s="16" t="n">
        <f aca="false">(T42*6)+(T43*12)</f>
        <v>0</v>
      </c>
      <c r="U44" s="16" t="n">
        <f aca="false">(U42*6)+(U43*12)</f>
        <v>0</v>
      </c>
      <c r="V44" s="16" t="n">
        <f aca="false">(V42*6)+(V43*12)</f>
        <v>0</v>
      </c>
      <c r="W44" s="16" t="n">
        <f aca="false">(W42*6)+(W43*12)</f>
        <v>0</v>
      </c>
      <c r="X44" s="16" t="n">
        <f aca="false">(X42*6)+(X43*12)</f>
        <v>0</v>
      </c>
      <c r="Y44" s="16" t="n">
        <f aca="false">(Y42*6)+(Y43*12)</f>
        <v>0</v>
      </c>
      <c r="Z44" s="16" t="n">
        <f aca="false">(Z42*6)+(Z43*12)</f>
        <v>0</v>
      </c>
      <c r="AA44" s="16" t="n">
        <f aca="false">(AA42*6)+(AA43*12)</f>
        <v>0</v>
      </c>
      <c r="AB44" s="16" t="n">
        <f aca="false">(AB42*6)+(AB43*12)</f>
        <v>0</v>
      </c>
      <c r="AC44" s="16" t="n">
        <f aca="false">(AC42*6)+(AC43*12)</f>
        <v>0</v>
      </c>
      <c r="AD44" s="16" t="n">
        <f aca="false">(AD42*6)+(AD43*12)</f>
        <v>0</v>
      </c>
      <c r="AE44" s="16" t="n">
        <f aca="false">(AE42*6)+(AE43*12)</f>
        <v>0</v>
      </c>
      <c r="AF44" s="16" t="n">
        <f aca="false">(AF42*6)+(AF43*12)</f>
        <v>0</v>
      </c>
      <c r="AG44" s="16" t="n">
        <f aca="false">(AG42*6)+(AG43*12)</f>
        <v>0</v>
      </c>
      <c r="AH44" s="16" t="n">
        <f aca="false">(AH42*6)+(AH43*12)</f>
        <v>0</v>
      </c>
      <c r="AI44" s="16" t="n">
        <f aca="false">(AI42*6)+(AI43*12)</f>
        <v>0</v>
      </c>
      <c r="AJ44" s="16" t="n">
        <f aca="false">(AJ42*6)+(AJ43*12)</f>
        <v>0</v>
      </c>
      <c r="AK44" s="16" t="n">
        <f aca="false">(AK42*6)+(AK43*12)</f>
        <v>0</v>
      </c>
      <c r="AL44" s="16" t="n">
        <f aca="false">(AL42*6)+(AL43*12)</f>
        <v>42</v>
      </c>
      <c r="AM44" s="16" t="n">
        <f aca="false">(AM42*6)+(AM43*12)</f>
        <v>6</v>
      </c>
      <c r="AN44" s="16" t="n">
        <v>0</v>
      </c>
      <c r="AO44" s="16" t="n">
        <f aca="false">(AO42*6)+(AO43*12)</f>
        <v>24</v>
      </c>
    </row>
    <row r="45" customFormat="false" ht="76.5" hidden="false" customHeight="false" outlineLevel="0" collapsed="false">
      <c r="A45" s="11" t="n">
        <v>40</v>
      </c>
      <c r="B45" s="12" t="s">
        <v>116</v>
      </c>
      <c r="C45" s="13" t="s">
        <v>114</v>
      </c>
      <c r="D45" s="14" t="s">
        <v>51</v>
      </c>
      <c r="E45" s="14" t="s">
        <v>117</v>
      </c>
      <c r="F45" s="15" t="n">
        <f aca="false">SUM(G45:AO45)</f>
        <v>120</v>
      </c>
      <c r="G45" s="21" t="n">
        <f aca="false">(G42*12)+(G43*24)</f>
        <v>0</v>
      </c>
      <c r="H45" s="21" t="n">
        <f aca="false">(H42*12)+(H43*24)</f>
        <v>0</v>
      </c>
      <c r="I45" s="21" t="n">
        <f aca="false">(I42*12)+(I43*24)</f>
        <v>0</v>
      </c>
      <c r="J45" s="21" t="n">
        <f aca="false">(J42*12)+(J43*24)</f>
        <v>0</v>
      </c>
      <c r="K45" s="21" t="n">
        <f aca="false">(K42*12)+(K43*24)</f>
        <v>0</v>
      </c>
      <c r="L45" s="21" t="n">
        <f aca="false">(L42*12)+(L43*24)</f>
        <v>0</v>
      </c>
      <c r="M45" s="21" t="n">
        <f aca="false">(M42*12)+(M43*24)</f>
        <v>0</v>
      </c>
      <c r="N45" s="21" t="n">
        <f aca="false">(N42*12)+(N43*24)</f>
        <v>0</v>
      </c>
      <c r="O45" s="21" t="n">
        <f aca="false">(O42*12)+(O43*24)</f>
        <v>0</v>
      </c>
      <c r="P45" s="21" t="n">
        <f aca="false">(P42*12)+(P43*24)</f>
        <v>0</v>
      </c>
      <c r="Q45" s="21" t="n">
        <f aca="false">(Q42*12)+(Q43*24)</f>
        <v>0</v>
      </c>
      <c r="R45" s="21" t="n">
        <f aca="false">(R42*12)+(R43*24)</f>
        <v>0</v>
      </c>
      <c r="S45" s="21" t="n">
        <f aca="false">(S42*12)+(S43*24)</f>
        <v>0</v>
      </c>
      <c r="T45" s="21" t="n">
        <f aca="false">(T42*12)+(T43*24)</f>
        <v>0</v>
      </c>
      <c r="U45" s="21" t="n">
        <f aca="false">(U42*12)+(U43*24)</f>
        <v>0</v>
      </c>
      <c r="V45" s="21" t="n">
        <f aca="false">(V42*12)+(V43*24)</f>
        <v>0</v>
      </c>
      <c r="W45" s="21" t="n">
        <f aca="false">(W42*12)+(W43*24)</f>
        <v>0</v>
      </c>
      <c r="X45" s="21" t="n">
        <f aca="false">(X42*12)+(X43*24)</f>
        <v>0</v>
      </c>
      <c r="Y45" s="21" t="n">
        <f aca="false">(Y42*12)+(Y43*24)</f>
        <v>0</v>
      </c>
      <c r="Z45" s="21" t="n">
        <f aca="false">(Z42*12)+(Z43*24)</f>
        <v>0</v>
      </c>
      <c r="AA45" s="21" t="n">
        <f aca="false">(AA42*12)+(AA43*24)</f>
        <v>0</v>
      </c>
      <c r="AB45" s="21" t="n">
        <f aca="false">(AB42*12)+(AB43*24)</f>
        <v>0</v>
      </c>
      <c r="AC45" s="21" t="n">
        <f aca="false">(AC42*12)+(AC43*24)</f>
        <v>0</v>
      </c>
      <c r="AD45" s="21" t="n">
        <f aca="false">(AD42*12)+(AD43*24)</f>
        <v>0</v>
      </c>
      <c r="AE45" s="21" t="n">
        <f aca="false">(AE42*12)+(AE43*24)</f>
        <v>0</v>
      </c>
      <c r="AF45" s="21" t="n">
        <f aca="false">(AF42*12)+(AF43*24)</f>
        <v>0</v>
      </c>
      <c r="AG45" s="21" t="n">
        <f aca="false">(AG42*12)+(AG43*24)</f>
        <v>0</v>
      </c>
      <c r="AH45" s="21" t="n">
        <f aca="false">(AH42*12)+(AH43*24)</f>
        <v>0</v>
      </c>
      <c r="AI45" s="21" t="n">
        <f aca="false">(AI42*12)+(AI43*24)</f>
        <v>0</v>
      </c>
      <c r="AJ45" s="21" t="n">
        <f aca="false">(AJ42*12)+(AJ43*24)</f>
        <v>0</v>
      </c>
      <c r="AK45" s="21" t="n">
        <f aca="false">(AK42*12)+(AK43*24)</f>
        <v>0</v>
      </c>
      <c r="AL45" s="21" t="n">
        <f aca="false">(AL42*12)+(AL43*24)</f>
        <v>84</v>
      </c>
      <c r="AM45" s="21" t="n">
        <f aca="false">(AM42*12)+(AM43*24)</f>
        <v>12</v>
      </c>
      <c r="AN45" s="21" t="n">
        <v>0</v>
      </c>
      <c r="AO45" s="21" t="n">
        <v>24</v>
      </c>
    </row>
    <row r="46" customFormat="false" ht="76.5" hidden="false" customHeight="false" outlineLevel="0" collapsed="false">
      <c r="A46" s="11" t="n">
        <v>41</v>
      </c>
      <c r="B46" s="12" t="s">
        <v>118</v>
      </c>
      <c r="C46" s="13" t="s">
        <v>114</v>
      </c>
      <c r="D46" s="14" t="s">
        <v>51</v>
      </c>
      <c r="E46" s="14" t="s">
        <v>119</v>
      </c>
      <c r="F46" s="15" t="n">
        <f aca="false">SUM(G46:AO46)</f>
        <v>24</v>
      </c>
      <c r="G46" s="21" t="n">
        <f aca="false">(G42*3)+(G43*6)</f>
        <v>0</v>
      </c>
      <c r="H46" s="21" t="n">
        <f aca="false">(H42*3)+(H43*6)</f>
        <v>0</v>
      </c>
      <c r="I46" s="21" t="n">
        <f aca="false">(I42*3)+(I43*6)</f>
        <v>0</v>
      </c>
      <c r="J46" s="21" t="n">
        <f aca="false">(J42*3)+(J43*6)</f>
        <v>0</v>
      </c>
      <c r="K46" s="21" t="n">
        <f aca="false">(K42*3)+(K43*6)</f>
        <v>0</v>
      </c>
      <c r="L46" s="21" t="n">
        <f aca="false">(L42*3)+(L43*6)</f>
        <v>0</v>
      </c>
      <c r="M46" s="21" t="n">
        <f aca="false">(M42*3)+(M43*6)</f>
        <v>0</v>
      </c>
      <c r="N46" s="21" t="n">
        <f aca="false">(N42*3)+(N43*6)</f>
        <v>0</v>
      </c>
      <c r="O46" s="21" t="n">
        <f aca="false">(O42*3)+(O43*6)</f>
        <v>0</v>
      </c>
      <c r="P46" s="21" t="n">
        <f aca="false">(P42*3)+(P43*6)</f>
        <v>0</v>
      </c>
      <c r="Q46" s="21" t="n">
        <f aca="false">(Q42*3)+(Q43*6)</f>
        <v>0</v>
      </c>
      <c r="R46" s="21" t="n">
        <f aca="false">(R42*3)+(R43*6)</f>
        <v>0</v>
      </c>
      <c r="S46" s="21" t="n">
        <f aca="false">(S42*3)+(S43*6)</f>
        <v>0</v>
      </c>
      <c r="T46" s="21" t="n">
        <f aca="false">(T42*3)+(T43*6)</f>
        <v>0</v>
      </c>
      <c r="U46" s="21" t="n">
        <f aca="false">(U42*3)+(U43*6)</f>
        <v>0</v>
      </c>
      <c r="V46" s="21" t="n">
        <f aca="false">(V42*3)+(V43*6)</f>
        <v>0</v>
      </c>
      <c r="W46" s="21" t="n">
        <f aca="false">(W42*3)+(W43*6)</f>
        <v>0</v>
      </c>
      <c r="X46" s="21" t="n">
        <f aca="false">(X42*3)+(X43*6)</f>
        <v>0</v>
      </c>
      <c r="Y46" s="21" t="n">
        <f aca="false">(Y42*3)+(Y43*6)</f>
        <v>0</v>
      </c>
      <c r="Z46" s="21" t="n">
        <f aca="false">(Z42*3)+(Z43*6)</f>
        <v>0</v>
      </c>
      <c r="AA46" s="21" t="n">
        <f aca="false">(AA42*3)+(AA43*6)</f>
        <v>0</v>
      </c>
      <c r="AB46" s="21" t="n">
        <f aca="false">(AB42*3)+(AB43*6)</f>
        <v>0</v>
      </c>
      <c r="AC46" s="21" t="n">
        <f aca="false">(AC42*3)+(AC43*6)</f>
        <v>0</v>
      </c>
      <c r="AD46" s="21" t="n">
        <f aca="false">(AD42*3)+(AD43*6)</f>
        <v>0</v>
      </c>
      <c r="AE46" s="21" t="n">
        <f aca="false">(AE42*3)+(AE43*6)</f>
        <v>0</v>
      </c>
      <c r="AF46" s="21" t="n">
        <f aca="false">(AF42*3)+(AF43*6)</f>
        <v>0</v>
      </c>
      <c r="AG46" s="21" t="n">
        <f aca="false">(AG42*3)+(AG43*6)</f>
        <v>0</v>
      </c>
      <c r="AH46" s="21" t="n">
        <f aca="false">(AH42*3)+(AH43*6)</f>
        <v>0</v>
      </c>
      <c r="AI46" s="21" t="n">
        <f aca="false">(AI42*3)+(AI43*6)</f>
        <v>0</v>
      </c>
      <c r="AJ46" s="21" t="n">
        <f aca="false">(AJ42*3)+(AJ43*6)</f>
        <v>0</v>
      </c>
      <c r="AK46" s="21" t="n">
        <f aca="false">(AK42*3)+(AK43*6)</f>
        <v>0</v>
      </c>
      <c r="AL46" s="21" t="n">
        <f aca="false">(AL42*3)+(AL43*6)</f>
        <v>21</v>
      </c>
      <c r="AM46" s="21" t="n">
        <f aca="false">(AM42*3)+(AM43*6)</f>
        <v>3</v>
      </c>
      <c r="AN46" s="21" t="n">
        <v>0</v>
      </c>
      <c r="AO46" s="21" t="n">
        <v>0</v>
      </c>
    </row>
    <row r="47" customFormat="false" ht="76.5" hidden="false" customHeight="false" outlineLevel="0" collapsed="false">
      <c r="A47" s="11" t="n">
        <v>42</v>
      </c>
      <c r="B47" s="12" t="s">
        <v>120</v>
      </c>
      <c r="C47" s="13" t="s">
        <v>114</v>
      </c>
      <c r="D47" s="14" t="s">
        <v>51</v>
      </c>
      <c r="E47" s="14" t="s">
        <v>119</v>
      </c>
      <c r="F47" s="15" t="n">
        <f aca="false">SUM(G47:AO47)</f>
        <v>24</v>
      </c>
      <c r="G47" s="21" t="n">
        <f aca="false">(G42*3)+(G43*6)</f>
        <v>0</v>
      </c>
      <c r="H47" s="21" t="n">
        <f aca="false">(H42*3)+(H43*6)</f>
        <v>0</v>
      </c>
      <c r="I47" s="21" t="n">
        <f aca="false">(I42*3)+(I43*6)</f>
        <v>0</v>
      </c>
      <c r="J47" s="21" t="n">
        <f aca="false">(J42*3)+(J43*6)</f>
        <v>0</v>
      </c>
      <c r="K47" s="21" t="n">
        <f aca="false">(K42*3)+(K43*6)</f>
        <v>0</v>
      </c>
      <c r="L47" s="21" t="n">
        <f aca="false">(L42*3)+(L43*6)</f>
        <v>0</v>
      </c>
      <c r="M47" s="21" t="n">
        <f aca="false">(M42*3)+(M43*6)</f>
        <v>0</v>
      </c>
      <c r="N47" s="21" t="n">
        <f aca="false">(N42*3)+(N43*6)</f>
        <v>0</v>
      </c>
      <c r="O47" s="21" t="n">
        <f aca="false">(O42*3)+(O43*6)</f>
        <v>0</v>
      </c>
      <c r="P47" s="21" t="n">
        <f aca="false">(P42*3)+(P43*6)</f>
        <v>0</v>
      </c>
      <c r="Q47" s="21" t="n">
        <f aca="false">(Q42*3)+(Q43*6)</f>
        <v>0</v>
      </c>
      <c r="R47" s="21" t="n">
        <f aca="false">(R42*3)+(R43*6)</f>
        <v>0</v>
      </c>
      <c r="S47" s="21" t="n">
        <f aca="false">(S42*3)+(S43*6)</f>
        <v>0</v>
      </c>
      <c r="T47" s="21" t="n">
        <f aca="false">(T42*3)+(T43*6)</f>
        <v>0</v>
      </c>
      <c r="U47" s="21" t="n">
        <f aca="false">(U42*3)+(U43*6)</f>
        <v>0</v>
      </c>
      <c r="V47" s="21" t="n">
        <f aca="false">(V42*3)+(V43*6)</f>
        <v>0</v>
      </c>
      <c r="W47" s="21" t="n">
        <f aca="false">(W42*3)+(W43*6)</f>
        <v>0</v>
      </c>
      <c r="X47" s="21" t="n">
        <f aca="false">(X42*3)+(X43*6)</f>
        <v>0</v>
      </c>
      <c r="Y47" s="21" t="n">
        <f aca="false">(Y42*3)+(Y43*6)</f>
        <v>0</v>
      </c>
      <c r="Z47" s="21" t="n">
        <f aca="false">(Z42*3)+(Z43*6)</f>
        <v>0</v>
      </c>
      <c r="AA47" s="21" t="n">
        <f aca="false">(AA42*3)+(AA43*6)</f>
        <v>0</v>
      </c>
      <c r="AB47" s="21" t="n">
        <f aca="false">(AB42*3)+(AB43*6)</f>
        <v>0</v>
      </c>
      <c r="AC47" s="21" t="n">
        <f aca="false">(AC42*3)+(AC43*6)</f>
        <v>0</v>
      </c>
      <c r="AD47" s="21" t="n">
        <f aca="false">(AD42*3)+(AD43*6)</f>
        <v>0</v>
      </c>
      <c r="AE47" s="21" t="n">
        <f aca="false">(AE42*3)+(AE43*6)</f>
        <v>0</v>
      </c>
      <c r="AF47" s="21" t="n">
        <f aca="false">(AF42*3)+(AF43*6)</f>
        <v>0</v>
      </c>
      <c r="AG47" s="21" t="n">
        <f aca="false">(AG42*3)+(AG43*6)</f>
        <v>0</v>
      </c>
      <c r="AH47" s="21" t="n">
        <f aca="false">(AH42*3)+(AH43*6)</f>
        <v>0</v>
      </c>
      <c r="AI47" s="21" t="n">
        <f aca="false">(AI42*3)+(AI43*6)</f>
        <v>0</v>
      </c>
      <c r="AJ47" s="21" t="n">
        <f aca="false">(AJ42*3)+(AJ43*6)</f>
        <v>0</v>
      </c>
      <c r="AK47" s="21" t="n">
        <f aca="false">(AK42*3)+(AK43*6)</f>
        <v>0</v>
      </c>
      <c r="AL47" s="21" t="n">
        <f aca="false">(AL42*3)+(AL43*6)</f>
        <v>21</v>
      </c>
      <c r="AM47" s="21" t="n">
        <f aca="false">(AM42*3)+(AM43*6)</f>
        <v>3</v>
      </c>
      <c r="AN47" s="21" t="n">
        <v>0</v>
      </c>
      <c r="AO47" s="21" t="n">
        <v>0</v>
      </c>
    </row>
    <row r="48" customFormat="false" ht="153" hidden="false" customHeight="false" outlineLevel="0" collapsed="false">
      <c r="A48" s="11" t="n">
        <v>43</v>
      </c>
      <c r="B48" s="12" t="s">
        <v>121</v>
      </c>
      <c r="C48" s="13" t="s">
        <v>122</v>
      </c>
      <c r="D48" s="14" t="s">
        <v>51</v>
      </c>
      <c r="E48" s="14" t="s">
        <v>107</v>
      </c>
      <c r="F48" s="15" t="n">
        <f aca="false">SUM(G48:AO48)</f>
        <v>20</v>
      </c>
      <c r="G48" s="16" t="n">
        <v>0</v>
      </c>
      <c r="H48" s="16" t="n">
        <v>0</v>
      </c>
      <c r="I48" s="16" t="n">
        <v>0</v>
      </c>
      <c r="J48" s="16" t="n">
        <v>0</v>
      </c>
      <c r="K48" s="16" t="n">
        <v>0</v>
      </c>
      <c r="L48" s="16" t="n">
        <v>0</v>
      </c>
      <c r="M48" s="16" t="n">
        <v>0</v>
      </c>
      <c r="N48" s="16" t="n">
        <v>0</v>
      </c>
      <c r="O48" s="16" t="n">
        <v>0</v>
      </c>
      <c r="P48" s="16" t="n">
        <v>0</v>
      </c>
      <c r="Q48" s="16" t="n">
        <v>0</v>
      </c>
      <c r="R48" s="16" t="n">
        <v>0</v>
      </c>
      <c r="S48" s="16" t="n">
        <v>0</v>
      </c>
      <c r="T48" s="16" t="n">
        <v>0</v>
      </c>
      <c r="U48" s="16" t="n">
        <v>0</v>
      </c>
      <c r="V48" s="16" t="n">
        <v>0</v>
      </c>
      <c r="W48" s="16" t="n">
        <v>0</v>
      </c>
      <c r="X48" s="16" t="n">
        <v>0</v>
      </c>
      <c r="Y48" s="16" t="n">
        <v>0</v>
      </c>
      <c r="Z48" s="16" t="n">
        <v>0</v>
      </c>
      <c r="AA48" s="16" t="n">
        <v>0</v>
      </c>
      <c r="AB48" s="16" t="n">
        <v>0</v>
      </c>
      <c r="AC48" s="16" t="n">
        <v>0</v>
      </c>
      <c r="AD48" s="16" t="n">
        <v>0</v>
      </c>
      <c r="AE48" s="16" t="n">
        <v>0</v>
      </c>
      <c r="AF48" s="16" t="n">
        <v>0</v>
      </c>
      <c r="AG48" s="16" t="n">
        <v>0</v>
      </c>
      <c r="AH48" s="16" t="n">
        <v>0</v>
      </c>
      <c r="AI48" s="16" t="n">
        <v>0</v>
      </c>
      <c r="AJ48" s="16" t="n">
        <v>0</v>
      </c>
      <c r="AK48" s="16" t="n">
        <v>0</v>
      </c>
      <c r="AL48" s="16" t="n">
        <v>0</v>
      </c>
      <c r="AM48" s="16" t="n">
        <v>0</v>
      </c>
      <c r="AN48" s="16" t="n">
        <v>20</v>
      </c>
      <c r="AO48" s="16" t="n">
        <v>0</v>
      </c>
    </row>
    <row r="49" customFormat="false" ht="165.2" hidden="false" customHeight="true" outlineLevel="0" collapsed="false">
      <c r="A49" s="11" t="n">
        <v>44</v>
      </c>
      <c r="B49" s="12" t="s">
        <v>123</v>
      </c>
      <c r="C49" s="13" t="s">
        <v>122</v>
      </c>
      <c r="D49" s="14" t="s">
        <v>51</v>
      </c>
      <c r="E49" s="14" t="s">
        <v>107</v>
      </c>
      <c r="F49" s="15" t="n">
        <v>8</v>
      </c>
      <c r="G49" s="16" t="n">
        <v>0</v>
      </c>
      <c r="H49" s="16" t="n">
        <v>0</v>
      </c>
      <c r="I49" s="16" t="n">
        <v>0</v>
      </c>
      <c r="J49" s="16" t="n">
        <v>0</v>
      </c>
      <c r="K49" s="16" t="n">
        <v>0</v>
      </c>
      <c r="L49" s="16" t="n">
        <v>0</v>
      </c>
      <c r="M49" s="16" t="n">
        <v>0</v>
      </c>
      <c r="N49" s="16" t="n">
        <v>0</v>
      </c>
      <c r="O49" s="16" t="n">
        <v>0</v>
      </c>
      <c r="P49" s="16" t="n">
        <v>0</v>
      </c>
      <c r="Q49" s="16" t="n">
        <v>0</v>
      </c>
      <c r="R49" s="16" t="n">
        <v>0</v>
      </c>
      <c r="S49" s="16" t="n">
        <v>0</v>
      </c>
      <c r="T49" s="16" t="n">
        <v>0</v>
      </c>
      <c r="U49" s="16" t="n">
        <v>0</v>
      </c>
      <c r="V49" s="16" t="n">
        <v>0</v>
      </c>
      <c r="W49" s="16" t="n">
        <v>0</v>
      </c>
      <c r="X49" s="16" t="n">
        <v>0</v>
      </c>
      <c r="Y49" s="16" t="n">
        <v>0</v>
      </c>
      <c r="Z49" s="16" t="n">
        <v>0</v>
      </c>
      <c r="AA49" s="16" t="n">
        <v>0</v>
      </c>
      <c r="AB49" s="16" t="n">
        <v>0</v>
      </c>
      <c r="AC49" s="16" t="n">
        <v>0</v>
      </c>
      <c r="AD49" s="16" t="n">
        <v>0</v>
      </c>
      <c r="AE49" s="16" t="n">
        <v>0</v>
      </c>
      <c r="AF49" s="16" t="n">
        <v>0</v>
      </c>
      <c r="AG49" s="16" t="n">
        <v>0</v>
      </c>
      <c r="AH49" s="16" t="n">
        <v>0</v>
      </c>
      <c r="AI49" s="16" t="n">
        <v>0</v>
      </c>
      <c r="AJ49" s="16" t="n">
        <v>0</v>
      </c>
      <c r="AK49" s="16" t="n">
        <v>0</v>
      </c>
      <c r="AL49" s="16" t="n">
        <v>0</v>
      </c>
      <c r="AM49" s="16" t="n">
        <v>0</v>
      </c>
      <c r="AN49" s="16" t="n">
        <v>2</v>
      </c>
      <c r="AO49" s="16" t="n">
        <v>0</v>
      </c>
    </row>
    <row r="50" customFormat="false" ht="140.25" hidden="false" customHeight="false" outlineLevel="0" collapsed="false">
      <c r="A50" s="11" t="n">
        <v>45</v>
      </c>
      <c r="B50" s="12" t="s">
        <v>124</v>
      </c>
      <c r="C50" s="13" t="s">
        <v>122</v>
      </c>
      <c r="D50" s="14" t="s">
        <v>51</v>
      </c>
      <c r="E50" s="14" t="s">
        <v>107</v>
      </c>
      <c r="F50" s="15" t="n">
        <v>7</v>
      </c>
      <c r="G50" s="16" t="n">
        <v>0</v>
      </c>
      <c r="H50" s="16" t="n">
        <v>0</v>
      </c>
      <c r="I50" s="16" t="n">
        <v>0</v>
      </c>
      <c r="J50" s="16" t="n">
        <v>0</v>
      </c>
      <c r="K50" s="16" t="n">
        <v>0</v>
      </c>
      <c r="L50" s="16" t="n">
        <v>0</v>
      </c>
      <c r="M50" s="16" t="n">
        <v>0</v>
      </c>
      <c r="N50" s="16" t="n">
        <v>0</v>
      </c>
      <c r="O50" s="16" t="n">
        <v>0</v>
      </c>
      <c r="P50" s="16" t="n">
        <v>0</v>
      </c>
      <c r="Q50" s="16" t="n">
        <v>0</v>
      </c>
      <c r="R50" s="16" t="n">
        <v>0</v>
      </c>
      <c r="S50" s="16" t="n">
        <v>0</v>
      </c>
      <c r="T50" s="16" t="n">
        <v>0</v>
      </c>
      <c r="U50" s="16" t="n">
        <v>0</v>
      </c>
      <c r="V50" s="16" t="n">
        <v>0</v>
      </c>
      <c r="W50" s="16" t="n">
        <v>0</v>
      </c>
      <c r="X50" s="16" t="n">
        <v>0</v>
      </c>
      <c r="Y50" s="16" t="n">
        <v>0</v>
      </c>
      <c r="Z50" s="16" t="n">
        <v>0</v>
      </c>
      <c r="AA50" s="16" t="n">
        <v>0</v>
      </c>
      <c r="AB50" s="16" t="n">
        <v>0</v>
      </c>
      <c r="AC50" s="16" t="n">
        <v>0</v>
      </c>
      <c r="AD50" s="16" t="n">
        <v>0</v>
      </c>
      <c r="AE50" s="16" t="n">
        <v>0</v>
      </c>
      <c r="AF50" s="16" t="n">
        <v>0</v>
      </c>
      <c r="AG50" s="16" t="n">
        <v>0</v>
      </c>
      <c r="AH50" s="16" t="n">
        <v>0</v>
      </c>
      <c r="AI50" s="16" t="n">
        <v>0</v>
      </c>
      <c r="AJ50" s="16" t="n">
        <v>0</v>
      </c>
      <c r="AK50" s="16" t="n">
        <v>0</v>
      </c>
      <c r="AL50" s="16" t="n">
        <v>0</v>
      </c>
      <c r="AM50" s="16" t="n">
        <v>0</v>
      </c>
      <c r="AN50" s="16" t="n">
        <v>5</v>
      </c>
      <c r="AO50" s="16" t="n">
        <v>0</v>
      </c>
    </row>
    <row r="51" customFormat="false" ht="153" hidden="false" customHeight="false" outlineLevel="0" collapsed="false">
      <c r="A51" s="11" t="n">
        <v>46</v>
      </c>
      <c r="B51" s="12" t="s">
        <v>125</v>
      </c>
      <c r="C51" s="13" t="s">
        <v>122</v>
      </c>
      <c r="D51" s="14" t="s">
        <v>51</v>
      </c>
      <c r="E51" s="14" t="s">
        <v>107</v>
      </c>
      <c r="F51" s="15" t="n">
        <v>8</v>
      </c>
      <c r="G51" s="16" t="n">
        <v>0</v>
      </c>
      <c r="H51" s="16" t="n">
        <v>0</v>
      </c>
      <c r="I51" s="16" t="n">
        <v>0</v>
      </c>
      <c r="J51" s="16" t="n">
        <v>0</v>
      </c>
      <c r="K51" s="16" t="n">
        <v>0</v>
      </c>
      <c r="L51" s="16" t="n">
        <v>0</v>
      </c>
      <c r="M51" s="16" t="n">
        <v>0</v>
      </c>
      <c r="N51" s="16" t="n">
        <v>0</v>
      </c>
      <c r="O51" s="16" t="n">
        <v>0</v>
      </c>
      <c r="P51" s="16" t="n">
        <v>0</v>
      </c>
      <c r="Q51" s="16" t="n">
        <v>0</v>
      </c>
      <c r="R51" s="16" t="n">
        <v>0</v>
      </c>
      <c r="S51" s="16" t="n">
        <v>0</v>
      </c>
      <c r="T51" s="16" t="n">
        <v>0</v>
      </c>
      <c r="U51" s="16" t="n">
        <v>0</v>
      </c>
      <c r="V51" s="16" t="n">
        <v>0</v>
      </c>
      <c r="W51" s="16" t="n">
        <v>0</v>
      </c>
      <c r="X51" s="16" t="n">
        <v>0</v>
      </c>
      <c r="Y51" s="16" t="n">
        <v>0</v>
      </c>
      <c r="Z51" s="16" t="n">
        <v>0</v>
      </c>
      <c r="AA51" s="16" t="n">
        <v>0</v>
      </c>
      <c r="AB51" s="16" t="n">
        <v>0</v>
      </c>
      <c r="AC51" s="16" t="n">
        <v>0</v>
      </c>
      <c r="AD51" s="16" t="n">
        <v>0</v>
      </c>
      <c r="AE51" s="16" t="n">
        <v>0</v>
      </c>
      <c r="AF51" s="16" t="n">
        <v>0</v>
      </c>
      <c r="AG51" s="16" t="n">
        <v>0</v>
      </c>
      <c r="AH51" s="16" t="n">
        <v>0</v>
      </c>
      <c r="AI51" s="16" t="n">
        <v>0</v>
      </c>
      <c r="AJ51" s="16" t="n">
        <v>0</v>
      </c>
      <c r="AK51" s="16" t="n">
        <v>0</v>
      </c>
      <c r="AL51" s="16" t="n">
        <v>0</v>
      </c>
      <c r="AM51" s="16" t="n">
        <v>0</v>
      </c>
      <c r="AN51" s="16" t="n">
        <v>2</v>
      </c>
      <c r="AO51" s="16" t="n">
        <v>0</v>
      </c>
    </row>
    <row r="52" customFormat="false" ht="76.5" hidden="false" customHeight="false" outlineLevel="0" collapsed="false">
      <c r="A52" s="11" t="n">
        <v>47</v>
      </c>
      <c r="B52" s="12" t="s">
        <v>126</v>
      </c>
      <c r="C52" s="15" t="s">
        <v>127</v>
      </c>
      <c r="D52" s="14" t="s">
        <v>51</v>
      </c>
      <c r="E52" s="14" t="s">
        <v>128</v>
      </c>
      <c r="F52" s="15" t="n">
        <f aca="false">SUM(G52:AO52)</f>
        <v>552</v>
      </c>
      <c r="G52" s="16" t="n">
        <f aca="false">((COUNTIFS(G41,"&gt;0"))*6)+((COUNTIFS(G42,"&gt;0"))*24)++((COUNTIFS(G43,"&gt;0"))*24)++((COUNTIFS(G48,"&gt;0"))*24)++((COUNTIFS(G49,"&gt;0"))*48)+((COUNTIFS(G50,"&gt;0"))*96)+((COUNTIFS(G51,"&gt;0"))*144)</f>
        <v>6</v>
      </c>
      <c r="H52" s="16" t="n">
        <f aca="false">((COUNTIFS(H41,"&gt;0"))*6)+((COUNTIFS(H42,"&gt;0"))*24)++((COUNTIFS(H43,"&gt;0"))*24)++((COUNTIFS(H48,"&gt;0"))*24)++((COUNTIFS(H49,"&gt;0"))*48)+((COUNTIFS(H50,"&gt;0"))*96)+((COUNTIFS(H51,"&gt;0"))*144)</f>
        <v>6</v>
      </c>
      <c r="I52" s="16" t="n">
        <f aca="false">((COUNTIFS(I41,"&gt;0"))*6)+((COUNTIFS(I42,"&gt;0"))*24)++((COUNTIFS(I43,"&gt;0"))*24)++((COUNTIFS(I48,"&gt;0"))*24)++((COUNTIFS(I49,"&gt;0"))*48)+((COUNTIFS(I50,"&gt;0"))*96)+((COUNTIFS(I51,"&gt;0"))*144)</f>
        <v>6</v>
      </c>
      <c r="J52" s="16" t="n">
        <f aca="false">((COUNTIFS(J41,"&gt;0"))*6)+((COUNTIFS(J42,"&gt;0"))*24)++((COUNTIFS(J43,"&gt;0"))*24)++((COUNTIFS(J48,"&gt;0"))*24)++((COUNTIFS(J49,"&gt;0"))*48)+((COUNTIFS(J50,"&gt;0"))*96)+((COUNTIFS(J51,"&gt;0"))*144)</f>
        <v>6</v>
      </c>
      <c r="K52" s="16" t="n">
        <f aca="false">((COUNTIFS(K41,"&gt;0"))*6)+((COUNTIFS(K42,"&gt;0"))*24)++((COUNTIFS(K43,"&gt;0"))*24)++((COUNTIFS(K48,"&gt;0"))*24)++((COUNTIFS(K49,"&gt;0"))*48)+((COUNTIFS(K50,"&gt;0"))*96)+((COUNTIFS(K51,"&gt;0"))*144)</f>
        <v>6</v>
      </c>
      <c r="L52" s="16" t="n">
        <f aca="false">((COUNTIFS(L41,"&gt;0"))*6)+((COUNTIFS(L42,"&gt;0"))*24)++((COUNTIFS(L43,"&gt;0"))*24)++((COUNTIFS(L48,"&gt;0"))*24)++((COUNTIFS(L49,"&gt;0"))*48)+((COUNTIFS(L50,"&gt;0"))*96)+((COUNTIFS(L51,"&gt;0"))*144)</f>
        <v>6</v>
      </c>
      <c r="M52" s="16" t="n">
        <f aca="false">((COUNTIFS(M41,"&gt;0"))*6)+((COUNTIFS(M42,"&gt;0"))*24)++((COUNTIFS(M43,"&gt;0"))*24)++((COUNTIFS(M48,"&gt;0"))*24)++((COUNTIFS(M49,"&gt;0"))*48)+((COUNTIFS(M50,"&gt;0"))*96)+((COUNTIFS(M51,"&gt;0"))*144)</f>
        <v>6</v>
      </c>
      <c r="N52" s="16" t="n">
        <f aca="false">((COUNTIFS(N41,"&gt;0"))*6)+((COUNTIFS(N42,"&gt;0"))*24)++((COUNTIFS(N43,"&gt;0"))*24)++((COUNTIFS(N48,"&gt;0"))*24)++((COUNTIFS(N49,"&gt;0"))*48)+((COUNTIFS(N50,"&gt;0"))*96)+((COUNTIFS(N51,"&gt;0"))*144)</f>
        <v>6</v>
      </c>
      <c r="O52" s="16" t="n">
        <f aca="false">((COUNTIFS(O41,"&gt;0"))*6)+((COUNTIFS(O42,"&gt;0"))*24)++((COUNTIFS(O43,"&gt;0"))*24)++((COUNTIFS(O48,"&gt;0"))*24)++((COUNTIFS(O49,"&gt;0"))*48)+((COUNTIFS(O50,"&gt;0"))*96)+((COUNTIFS(O51,"&gt;0"))*144)</f>
        <v>6</v>
      </c>
      <c r="P52" s="16" t="n">
        <f aca="false">((COUNTIFS(P41,"&gt;0"))*6)+((COUNTIFS(P42,"&gt;0"))*24)++((COUNTIFS(P43,"&gt;0"))*24)++((COUNTIFS(P48,"&gt;0"))*24)++((COUNTIFS(P49,"&gt;0"))*48)+((COUNTIFS(P50,"&gt;0"))*96)+((COUNTIFS(P51,"&gt;0"))*144)</f>
        <v>6</v>
      </c>
      <c r="Q52" s="16" t="n">
        <f aca="false">((COUNTIFS(Q41,"&gt;0"))*6)+((COUNTIFS(Q42,"&gt;0"))*24)++((COUNTIFS(Q43,"&gt;0"))*24)++((COUNTIFS(Q48,"&gt;0"))*24)++((COUNTIFS(Q49,"&gt;0"))*48)+((COUNTIFS(Q50,"&gt;0"))*96)+((COUNTIFS(Q51,"&gt;0"))*144)</f>
        <v>6</v>
      </c>
      <c r="R52" s="16" t="n">
        <f aca="false">((COUNTIFS(R41,"&gt;0"))*6)+((COUNTIFS(R42,"&gt;0"))*24)++((COUNTIFS(R43,"&gt;0"))*24)++((COUNTIFS(R48,"&gt;0"))*24)++((COUNTIFS(R49,"&gt;0"))*48)+((COUNTIFS(R50,"&gt;0"))*96)+((COUNTIFS(R51,"&gt;0"))*144)</f>
        <v>6</v>
      </c>
      <c r="S52" s="16" t="n">
        <f aca="false">((COUNTIFS(S41,"&gt;0"))*6)+((COUNTIFS(S42,"&gt;0"))*24)++((COUNTIFS(S43,"&gt;0"))*24)++((COUNTIFS(S48,"&gt;0"))*24)++((COUNTIFS(S49,"&gt;0"))*48)+((COUNTIFS(S50,"&gt;0"))*96)+((COUNTIFS(S51,"&gt;0"))*144)</f>
        <v>6</v>
      </c>
      <c r="T52" s="16" t="n">
        <f aca="false">((COUNTIFS(T41,"&gt;0"))*6)+((COUNTIFS(T42,"&gt;0"))*24)++((COUNTIFS(T43,"&gt;0"))*24)++((COUNTIFS(T48,"&gt;0"))*24)++((COUNTIFS(T49,"&gt;0"))*48)+((COUNTIFS(T50,"&gt;0"))*96)+((COUNTIFS(T51,"&gt;0"))*144)</f>
        <v>6</v>
      </c>
      <c r="U52" s="16" t="n">
        <f aca="false">((COUNTIFS(U41,"&gt;0"))*6)+((COUNTIFS(U42,"&gt;0"))*24)++((COUNTIFS(U43,"&gt;0"))*24)++((COUNTIFS(U48,"&gt;0"))*24)++((COUNTIFS(U49,"&gt;0"))*48)+((COUNTIFS(U50,"&gt;0"))*96)+((COUNTIFS(U51,"&gt;0"))*144)</f>
        <v>6</v>
      </c>
      <c r="V52" s="16" t="n">
        <f aca="false">((COUNTIFS(V41,"&gt;0"))*6)+((COUNTIFS(V42,"&gt;0"))*24)++((COUNTIFS(V43,"&gt;0"))*24)++((COUNTIFS(V48,"&gt;0"))*24)++((COUNTIFS(V49,"&gt;0"))*48)+((COUNTIFS(V50,"&gt;0"))*96)+((COUNTIFS(V51,"&gt;0"))*144)</f>
        <v>0</v>
      </c>
      <c r="W52" s="16" t="n">
        <f aca="false">((COUNTIFS(W41,"&gt;0"))*6)+((COUNTIFS(W42,"&gt;0"))*24)++((COUNTIFS(W43,"&gt;0"))*24)++((COUNTIFS(W48,"&gt;0"))*24)++((COUNTIFS(W49,"&gt;0"))*48)+((COUNTIFS(W50,"&gt;0"))*96)+((COUNTIFS(W51,"&gt;0"))*144)</f>
        <v>0</v>
      </c>
      <c r="X52" s="16" t="n">
        <f aca="false">((COUNTIFS(X41,"&gt;0"))*6)+((COUNTIFS(X42,"&gt;0"))*24)++((COUNTIFS(X43,"&gt;0"))*24)++((COUNTIFS(X48,"&gt;0"))*24)++((COUNTIFS(X49,"&gt;0"))*48)+((COUNTIFS(X50,"&gt;0"))*96)+((COUNTIFS(X51,"&gt;0"))*144)</f>
        <v>0</v>
      </c>
      <c r="Y52" s="16" t="n">
        <f aca="false">((COUNTIFS(Y41,"&gt;0"))*6)+((COUNTIFS(Y42,"&gt;0"))*24)++((COUNTIFS(Y43,"&gt;0"))*24)++((COUNTIFS(Y48,"&gt;0"))*24)++((COUNTIFS(Y49,"&gt;0"))*48)+((COUNTIFS(Y50,"&gt;0"))*96)+((COUNTIFS(Y51,"&gt;0"))*144)</f>
        <v>0</v>
      </c>
      <c r="Z52" s="16" t="n">
        <f aca="false">((COUNTIFS(Z41,"&gt;0"))*6)+((COUNTIFS(Z42,"&gt;0"))*24)++((COUNTIFS(Z43,"&gt;0"))*24)++((COUNTIFS(Z48,"&gt;0"))*24)++((COUNTIFS(Z49,"&gt;0"))*48)+((COUNTIFS(Z50,"&gt;0"))*96)+((COUNTIFS(Z51,"&gt;0"))*144)</f>
        <v>0</v>
      </c>
      <c r="AA52" s="16" t="n">
        <f aca="false">((COUNTIFS(AA41,"&gt;0"))*6)+((COUNTIFS(AA42,"&gt;0"))*24)++((COUNTIFS(AA43,"&gt;0"))*24)++((COUNTIFS(AA48,"&gt;0"))*24)++((COUNTIFS(AA49,"&gt;0"))*48)+((COUNTIFS(AA50,"&gt;0"))*96)+((COUNTIFS(AA51,"&gt;0"))*144)</f>
        <v>0</v>
      </c>
      <c r="AB52" s="16" t="n">
        <f aca="false">((COUNTIFS(AB41,"&gt;0"))*6)+((COUNTIFS(AB42,"&gt;0"))*24)++((COUNTIFS(AB43,"&gt;0"))*24)++((COUNTIFS(AB48,"&gt;0"))*24)++((COUNTIFS(AB49,"&gt;0"))*48)+((COUNTIFS(AB50,"&gt;0"))*96)+((COUNTIFS(AB51,"&gt;0"))*144)</f>
        <v>0</v>
      </c>
      <c r="AC52" s="16" t="n">
        <f aca="false">((COUNTIFS(AC41,"&gt;0"))*6)+((COUNTIFS(AC42,"&gt;0"))*24)++((COUNTIFS(AC43,"&gt;0"))*24)++((COUNTIFS(AC48,"&gt;0"))*24)++((COUNTIFS(AC49,"&gt;0"))*48)+((COUNTIFS(AC50,"&gt;0"))*96)+((COUNTIFS(AC51,"&gt;0"))*144)</f>
        <v>0</v>
      </c>
      <c r="AD52" s="16" t="n">
        <f aca="false">((COUNTIFS(AD41,"&gt;0"))*6)+((COUNTIFS(AD42,"&gt;0"))*24)++((COUNTIFS(AD43,"&gt;0"))*24)++((COUNTIFS(AD48,"&gt;0"))*24)++((COUNTIFS(AD49,"&gt;0"))*48)+((COUNTIFS(AD50,"&gt;0"))*96)+((COUNTIFS(AD51,"&gt;0"))*144)</f>
        <v>0</v>
      </c>
      <c r="AE52" s="16" t="n">
        <f aca="false">((COUNTIFS(AE41,"&gt;0"))*6)+((COUNTIFS(AE42,"&gt;0"))*24)++((COUNTIFS(AE43,"&gt;0"))*24)++((COUNTIFS(AE48,"&gt;0"))*24)++((COUNTIFS(AE49,"&gt;0"))*48)+((COUNTIFS(AE50,"&gt;0"))*96)+((COUNTIFS(AE51,"&gt;0"))*144)</f>
        <v>0</v>
      </c>
      <c r="AF52" s="16" t="n">
        <f aca="false">((COUNTIFS(AF41,"&gt;0"))*6)+((COUNTIFS(AF42,"&gt;0"))*24)++((COUNTIFS(AF43,"&gt;0"))*24)++((COUNTIFS(AF48,"&gt;0"))*24)++((COUNTIFS(AF49,"&gt;0"))*48)+((COUNTIFS(AF50,"&gt;0"))*96)+((COUNTIFS(AF51,"&gt;0"))*144)</f>
        <v>0</v>
      </c>
      <c r="AG52" s="16" t="n">
        <f aca="false">((COUNTIFS(AG41,"&gt;0"))*6)+((COUNTIFS(AG42,"&gt;0"))*24)++((COUNTIFS(AG43,"&gt;0"))*24)++((COUNTIFS(AG48,"&gt;0"))*24)++((COUNTIFS(AG49,"&gt;0"))*48)+((COUNTIFS(AG50,"&gt;0"))*96)+((COUNTIFS(AG51,"&gt;0"))*144)</f>
        <v>0</v>
      </c>
      <c r="AH52" s="16" t="n">
        <f aca="false">((COUNTIFS(AH41,"&gt;0"))*6)+((COUNTIFS(AH42,"&gt;0"))*24)++((COUNTIFS(AH43,"&gt;0"))*24)++((COUNTIFS(AH48,"&gt;0"))*24)++((COUNTIFS(AH49,"&gt;0"))*48)+((COUNTIFS(AH50,"&gt;0"))*96)+((COUNTIFS(AH51,"&gt;0"))*144)</f>
        <v>0</v>
      </c>
      <c r="AI52" s="16" t="n">
        <f aca="false">((COUNTIFS(AI41,"&gt;0"))*6)+((COUNTIFS(AI42,"&gt;0"))*24)++((COUNTIFS(AI43,"&gt;0"))*24)++((COUNTIFS(AI48,"&gt;0"))*24)++((COUNTIFS(AI49,"&gt;0"))*48)+((COUNTIFS(AI50,"&gt;0"))*96)+((COUNTIFS(AI51,"&gt;0"))*144)</f>
        <v>0</v>
      </c>
      <c r="AJ52" s="16" t="n">
        <f aca="false">((COUNTIFS(AJ41,"&gt;0"))*6)+((COUNTIFS(AJ42,"&gt;0"))*24)++((COUNTIFS(AJ43,"&gt;0"))*24)++((COUNTIFS(AJ48,"&gt;0"))*24)++((COUNTIFS(AJ49,"&gt;0"))*48)+((COUNTIFS(AJ50,"&gt;0"))*96)+((COUNTIFS(AJ51,"&gt;0"))*144)</f>
        <v>6</v>
      </c>
      <c r="AK52" s="16" t="n">
        <f aca="false">((COUNTIFS(AK41,"&gt;0"))*6)+((COUNTIFS(AK42,"&gt;0"))*24)++((COUNTIFS(AK43,"&gt;0"))*24)++((COUNTIFS(AK48,"&gt;0"))*24)++((COUNTIFS(AK49,"&gt;0"))*48)+((COUNTIFS(AK50,"&gt;0"))*96)+((COUNTIFS(AK51,"&gt;0"))*144)</f>
        <v>6</v>
      </c>
      <c r="AL52" s="16" t="n">
        <f aca="false">((COUNTIFS(AL41,"&gt;0"))*6)+((COUNTIFS(AL42,"&gt;0"))*24)++((COUNTIFS(AL43,"&gt;0"))*24)++((COUNTIFS(AL48,"&gt;0"))*24)++((COUNTIFS(AL49,"&gt;0"))*48)+((COUNTIFS(AL50,"&gt;0"))*96)+((COUNTIFS(AL51,"&gt;0"))*144)</f>
        <v>54</v>
      </c>
      <c r="AM52" s="16" t="n">
        <f aca="false">((COUNTIFS(AM41,"&gt;0"))*6)+((COUNTIFS(AM42,"&gt;0"))*24)++((COUNTIFS(AM43,"&gt;0"))*24)++((COUNTIFS(AM48,"&gt;0"))*24)++((COUNTIFS(AM49,"&gt;0"))*48)+((COUNTIFS(AM50,"&gt;0"))*96)+((COUNTIFS(AM51,"&gt;0"))*144)</f>
        <v>30</v>
      </c>
      <c r="AN52" s="16" t="n">
        <f aca="false">((COUNTIFS(AN41,"&gt;0"))*6)+((COUNTIFS(AN42,"&gt;0"))*24)++((COUNTIFS(AN43,"&gt;0"))*24)++((COUNTIFS(AN48,"&gt;0"))*24)++((COUNTIFS(AN49,"&gt;0"))*48)+((COUNTIFS(AN50,"&gt;0"))*96)+((COUNTIFS(AN51,"&gt;0"))*144)</f>
        <v>312</v>
      </c>
      <c r="AO52" s="16" t="n">
        <f aca="false">((COUNTIFS(AO41,"&gt;0"))*6)+((COUNTIFS(AO42,"&gt;0"))*24)++((COUNTIFS(AO43,"&gt;0"))*24)++((COUNTIFS(AO48,"&gt;0"))*24)++((COUNTIFS(AO49,"&gt;0"))*48)+((COUNTIFS(AO50,"&gt;0"))*96)+((COUNTIFS(AO51,"&gt;0"))*144)</f>
        <v>54</v>
      </c>
    </row>
    <row r="53" customFormat="false" ht="140.25" hidden="false" customHeight="false" outlineLevel="0" collapsed="false">
      <c r="A53" s="11" t="n">
        <v>48</v>
      </c>
      <c r="B53" s="12" t="s">
        <v>129</v>
      </c>
      <c r="C53" s="13" t="s">
        <v>130</v>
      </c>
      <c r="D53" s="24" t="s">
        <v>131</v>
      </c>
      <c r="E53" s="14" t="s">
        <v>107</v>
      </c>
      <c r="F53" s="15" t="n">
        <f aca="false">SUM(G53:AO53)</f>
        <v>1342</v>
      </c>
      <c r="G53" s="16" t="n">
        <v>0</v>
      </c>
      <c r="H53" s="16" t="n">
        <v>0</v>
      </c>
      <c r="I53" s="16" t="n">
        <v>0</v>
      </c>
      <c r="J53" s="16" t="n">
        <v>0</v>
      </c>
      <c r="K53" s="16" t="n">
        <v>0</v>
      </c>
      <c r="L53" s="16" t="n">
        <v>0</v>
      </c>
      <c r="M53" s="16" t="n">
        <v>0</v>
      </c>
      <c r="N53" s="16" t="n">
        <v>0</v>
      </c>
      <c r="O53" s="16" t="n">
        <v>0</v>
      </c>
      <c r="P53" s="16" t="n">
        <v>0</v>
      </c>
      <c r="Q53" s="16" t="n">
        <v>0</v>
      </c>
      <c r="R53" s="16" t="n">
        <v>0</v>
      </c>
      <c r="S53" s="16" t="n">
        <v>0</v>
      </c>
      <c r="T53" s="16" t="n">
        <v>0</v>
      </c>
      <c r="U53" s="16" t="n">
        <v>0</v>
      </c>
      <c r="V53" s="16" t="n">
        <v>0</v>
      </c>
      <c r="W53" s="16" t="n">
        <v>0</v>
      </c>
      <c r="X53" s="16" t="n">
        <v>0</v>
      </c>
      <c r="Y53" s="16" t="n">
        <v>0</v>
      </c>
      <c r="Z53" s="16" t="n">
        <v>0</v>
      </c>
      <c r="AA53" s="16" t="n">
        <v>0</v>
      </c>
      <c r="AB53" s="16" t="n">
        <v>0</v>
      </c>
      <c r="AC53" s="16" t="n">
        <v>0</v>
      </c>
      <c r="AD53" s="16" t="n">
        <v>0</v>
      </c>
      <c r="AE53" s="16" t="n">
        <v>0</v>
      </c>
      <c r="AF53" s="16" t="n">
        <v>0</v>
      </c>
      <c r="AG53" s="16" t="n">
        <v>0</v>
      </c>
      <c r="AH53" s="16" t="n">
        <v>0</v>
      </c>
      <c r="AI53" s="16" t="n">
        <v>0</v>
      </c>
      <c r="AJ53" s="16" t="n">
        <v>0</v>
      </c>
      <c r="AK53" s="16" t="n">
        <v>0</v>
      </c>
      <c r="AL53" s="16" t="n">
        <v>0</v>
      </c>
      <c r="AM53" s="16" t="n">
        <v>0</v>
      </c>
      <c r="AN53" s="16" t="n">
        <f aca="false">SUM('encaminhamento subterraneo'!C2:C53)</f>
        <v>1342</v>
      </c>
      <c r="AO53" s="16"/>
    </row>
    <row r="54" customFormat="false" ht="140.25" hidden="false" customHeight="false" outlineLevel="0" collapsed="false">
      <c r="A54" s="11" t="n">
        <v>49</v>
      </c>
      <c r="B54" s="12" t="s">
        <v>132</v>
      </c>
      <c r="C54" s="13" t="s">
        <v>130</v>
      </c>
      <c r="D54" s="25" t="s">
        <v>131</v>
      </c>
      <c r="E54" s="14" t="s">
        <v>107</v>
      </c>
      <c r="F54" s="15" t="n">
        <f aca="false">SUM(G54:AO54)</f>
        <v>887</v>
      </c>
      <c r="G54" s="16" t="n">
        <v>0</v>
      </c>
      <c r="H54" s="16" t="n">
        <v>0</v>
      </c>
      <c r="I54" s="16" t="n">
        <v>0</v>
      </c>
      <c r="J54" s="16" t="n">
        <v>0</v>
      </c>
      <c r="K54" s="16" t="n">
        <v>0</v>
      </c>
      <c r="L54" s="16" t="n">
        <v>0</v>
      </c>
      <c r="M54" s="16" t="n">
        <v>0</v>
      </c>
      <c r="N54" s="16" t="n">
        <v>0</v>
      </c>
      <c r="O54" s="16" t="n">
        <v>0</v>
      </c>
      <c r="P54" s="16" t="n">
        <v>0</v>
      </c>
      <c r="Q54" s="16" t="n">
        <v>0</v>
      </c>
      <c r="R54" s="16" t="n">
        <v>0</v>
      </c>
      <c r="S54" s="16" t="n">
        <v>0</v>
      </c>
      <c r="T54" s="16" t="n">
        <v>0</v>
      </c>
      <c r="U54" s="16" t="n">
        <v>0</v>
      </c>
      <c r="V54" s="16" t="n">
        <v>0</v>
      </c>
      <c r="W54" s="16" t="n">
        <v>0</v>
      </c>
      <c r="X54" s="16" t="n">
        <v>0</v>
      </c>
      <c r="Y54" s="16" t="n">
        <v>0</v>
      </c>
      <c r="Z54" s="16" t="n">
        <v>0</v>
      </c>
      <c r="AA54" s="16" t="n">
        <v>0</v>
      </c>
      <c r="AB54" s="16" t="n">
        <v>0</v>
      </c>
      <c r="AC54" s="16" t="n">
        <v>0</v>
      </c>
      <c r="AD54" s="16" t="n">
        <v>0</v>
      </c>
      <c r="AE54" s="16" t="n">
        <v>0</v>
      </c>
      <c r="AF54" s="16" t="n">
        <v>0</v>
      </c>
      <c r="AG54" s="16" t="n">
        <v>0</v>
      </c>
      <c r="AH54" s="16" t="n">
        <v>0</v>
      </c>
      <c r="AI54" s="16" t="n">
        <v>0</v>
      </c>
      <c r="AJ54" s="16" t="n">
        <v>0</v>
      </c>
      <c r="AK54" s="16" t="n">
        <v>0</v>
      </c>
      <c r="AL54" s="16" t="n">
        <v>0</v>
      </c>
      <c r="AM54" s="16" t="n">
        <v>0</v>
      </c>
      <c r="AN54" s="16" t="n">
        <f aca="false">SUM('encaminhamento subterraneo'!B2:B53)</f>
        <v>887</v>
      </c>
      <c r="AO54" s="16"/>
    </row>
    <row r="55" customFormat="false" ht="89.25" hidden="false" customHeight="false" outlineLevel="0" collapsed="false">
      <c r="A55" s="11" t="n">
        <v>50</v>
      </c>
      <c r="B55" s="12" t="s">
        <v>133</v>
      </c>
      <c r="C55" s="13"/>
      <c r="D55" s="14" t="s">
        <v>51</v>
      </c>
      <c r="E55" s="14" t="s">
        <v>107</v>
      </c>
      <c r="F55" s="15" t="n">
        <f aca="false">SUM(G55:AO55)</f>
        <v>75</v>
      </c>
      <c r="G55" s="16" t="n">
        <v>0</v>
      </c>
      <c r="H55" s="16" t="n">
        <v>0</v>
      </c>
      <c r="I55" s="16" t="n">
        <v>0</v>
      </c>
      <c r="J55" s="16" t="n">
        <v>0</v>
      </c>
      <c r="K55" s="16" t="n">
        <v>0</v>
      </c>
      <c r="L55" s="16" t="n">
        <v>0</v>
      </c>
      <c r="M55" s="16" t="n">
        <v>0</v>
      </c>
      <c r="N55" s="16" t="n">
        <v>0</v>
      </c>
      <c r="O55" s="16" t="n">
        <v>0</v>
      </c>
      <c r="P55" s="16" t="n">
        <v>0</v>
      </c>
      <c r="Q55" s="16" t="n">
        <v>0</v>
      </c>
      <c r="R55" s="16" t="n">
        <v>0</v>
      </c>
      <c r="S55" s="16" t="n">
        <v>0</v>
      </c>
      <c r="T55" s="16" t="n">
        <v>0</v>
      </c>
      <c r="U55" s="16" t="n">
        <v>0</v>
      </c>
      <c r="V55" s="16" t="n">
        <v>0</v>
      </c>
      <c r="W55" s="16" t="n">
        <v>0</v>
      </c>
      <c r="X55" s="16" t="n">
        <v>0</v>
      </c>
      <c r="Y55" s="16" t="n">
        <v>0</v>
      </c>
      <c r="Z55" s="16" t="n">
        <v>0</v>
      </c>
      <c r="AA55" s="16" t="n">
        <v>0</v>
      </c>
      <c r="AB55" s="16" t="n">
        <v>0</v>
      </c>
      <c r="AC55" s="16" t="n">
        <v>0</v>
      </c>
      <c r="AD55" s="16" t="n">
        <v>0</v>
      </c>
      <c r="AE55" s="16" t="n">
        <v>0</v>
      </c>
      <c r="AF55" s="16" t="n">
        <v>0</v>
      </c>
      <c r="AG55" s="16" t="n">
        <v>0</v>
      </c>
      <c r="AH55" s="16" t="n">
        <v>0</v>
      </c>
      <c r="AI55" s="16" t="n">
        <v>0</v>
      </c>
      <c r="AJ55" s="16" t="n">
        <v>0</v>
      </c>
      <c r="AK55" s="16" t="n">
        <v>0</v>
      </c>
      <c r="AL55" s="16" t="n">
        <v>0</v>
      </c>
      <c r="AM55" s="16" t="n">
        <v>0</v>
      </c>
      <c r="AN55" s="16" t="n">
        <v>75</v>
      </c>
      <c r="AO55" s="16"/>
    </row>
    <row r="56" customFormat="false" ht="89.25" hidden="false" customHeight="false" outlineLevel="0" collapsed="false">
      <c r="A56" s="11" t="n">
        <v>51</v>
      </c>
      <c r="B56" s="12" t="s">
        <v>134</v>
      </c>
      <c r="C56" s="13"/>
      <c r="D56" s="14" t="s">
        <v>51</v>
      </c>
      <c r="E56" s="14" t="s">
        <v>107</v>
      </c>
      <c r="F56" s="15" t="n">
        <f aca="false">SUM(G56:AO56)</f>
        <v>14</v>
      </c>
      <c r="G56" s="16" t="n">
        <v>0</v>
      </c>
      <c r="H56" s="16" t="n">
        <v>0</v>
      </c>
      <c r="I56" s="16" t="n">
        <v>0</v>
      </c>
      <c r="J56" s="16" t="n">
        <v>0</v>
      </c>
      <c r="K56" s="16" t="n">
        <v>0</v>
      </c>
      <c r="L56" s="16" t="n">
        <v>0</v>
      </c>
      <c r="M56" s="16" t="n">
        <v>0</v>
      </c>
      <c r="N56" s="16" t="n">
        <v>0</v>
      </c>
      <c r="O56" s="16" t="n">
        <v>0</v>
      </c>
      <c r="P56" s="16" t="n">
        <v>0</v>
      </c>
      <c r="Q56" s="16" t="n">
        <v>0</v>
      </c>
      <c r="R56" s="16" t="n">
        <v>0</v>
      </c>
      <c r="S56" s="16" t="n">
        <v>0</v>
      </c>
      <c r="T56" s="16" t="n">
        <v>0</v>
      </c>
      <c r="U56" s="16" t="n">
        <v>0</v>
      </c>
      <c r="V56" s="16" t="n">
        <v>0</v>
      </c>
      <c r="W56" s="16" t="n">
        <v>0</v>
      </c>
      <c r="X56" s="16" t="n">
        <v>0</v>
      </c>
      <c r="Y56" s="16" t="n">
        <v>0</v>
      </c>
      <c r="Z56" s="16" t="n">
        <v>0</v>
      </c>
      <c r="AA56" s="16" t="n">
        <v>0</v>
      </c>
      <c r="AB56" s="16" t="n">
        <v>0</v>
      </c>
      <c r="AC56" s="16" t="n">
        <v>0</v>
      </c>
      <c r="AD56" s="16" t="n">
        <v>0</v>
      </c>
      <c r="AE56" s="16" t="n">
        <v>0</v>
      </c>
      <c r="AF56" s="16" t="n">
        <v>0</v>
      </c>
      <c r="AG56" s="16" t="n">
        <v>0</v>
      </c>
      <c r="AH56" s="16" t="n">
        <v>0</v>
      </c>
      <c r="AI56" s="16" t="n">
        <v>0</v>
      </c>
      <c r="AJ56" s="16" t="n">
        <v>0</v>
      </c>
      <c r="AK56" s="16" t="n">
        <v>0</v>
      </c>
      <c r="AL56" s="16" t="n">
        <v>0</v>
      </c>
      <c r="AM56" s="16" t="n">
        <v>0</v>
      </c>
      <c r="AN56" s="16" t="n">
        <v>14</v>
      </c>
      <c r="AO56" s="16"/>
    </row>
    <row r="57" customFormat="false" ht="89.25" hidden="false" customHeight="false" outlineLevel="0" collapsed="false">
      <c r="A57" s="11" t="n">
        <v>52</v>
      </c>
      <c r="B57" s="12" t="s">
        <v>135</v>
      </c>
      <c r="C57" s="13"/>
      <c r="D57" s="22" t="s">
        <v>51</v>
      </c>
      <c r="E57" s="22" t="s">
        <v>136</v>
      </c>
      <c r="F57" s="15" t="n">
        <f aca="false">SUM(G57:AO57)</f>
        <v>953</v>
      </c>
      <c r="G57" s="16" t="n">
        <f aca="false">G8</f>
        <v>8</v>
      </c>
      <c r="H57" s="16" t="n">
        <f aca="false">H8</f>
        <v>8</v>
      </c>
      <c r="I57" s="16" t="n">
        <f aca="false">I8</f>
        <v>30</v>
      </c>
      <c r="J57" s="16" t="n">
        <f aca="false">J8</f>
        <v>125</v>
      </c>
      <c r="K57" s="16" t="n">
        <f aca="false">K8</f>
        <v>8</v>
      </c>
      <c r="L57" s="16" t="n">
        <f aca="false">L8</f>
        <v>8</v>
      </c>
      <c r="M57" s="16" t="n">
        <f aca="false">M8</f>
        <v>8</v>
      </c>
      <c r="N57" s="16" t="n">
        <f aca="false">N8</f>
        <v>170</v>
      </c>
      <c r="O57" s="16" t="n">
        <f aca="false">O8</f>
        <v>40</v>
      </c>
      <c r="P57" s="16" t="n">
        <f aca="false">P8</f>
        <v>30</v>
      </c>
      <c r="Q57" s="16" t="n">
        <f aca="false">Q8</f>
        <v>20</v>
      </c>
      <c r="R57" s="16" t="n">
        <f aca="false">R8</f>
        <v>20</v>
      </c>
      <c r="S57" s="16" t="n">
        <f aca="false">S8</f>
        <v>20</v>
      </c>
      <c r="T57" s="16" t="n">
        <f aca="false">T8</f>
        <v>8</v>
      </c>
      <c r="U57" s="16" t="n">
        <f aca="false">U8</f>
        <v>0</v>
      </c>
      <c r="V57" s="16" t="n">
        <f aca="false">V8</f>
        <v>0</v>
      </c>
      <c r="W57" s="16" t="n">
        <f aca="false">W8</f>
        <v>0</v>
      </c>
      <c r="X57" s="16" t="n">
        <f aca="false">X8</f>
        <v>0</v>
      </c>
      <c r="Y57" s="16" t="n">
        <f aca="false">Y8</f>
        <v>0</v>
      </c>
      <c r="Z57" s="16" t="n">
        <f aca="false">Z8</f>
        <v>0</v>
      </c>
      <c r="AA57" s="16" t="n">
        <f aca="false">AA8</f>
        <v>0</v>
      </c>
      <c r="AB57" s="16" t="n">
        <f aca="false">AB8</f>
        <v>0</v>
      </c>
      <c r="AC57" s="16" t="n">
        <f aca="false">AC8</f>
        <v>0</v>
      </c>
      <c r="AD57" s="16" t="n">
        <f aca="false">AD8</f>
        <v>0</v>
      </c>
      <c r="AE57" s="16" t="n">
        <f aca="false">AE8</f>
        <v>0</v>
      </c>
      <c r="AF57" s="16" t="n">
        <f aca="false">AF8</f>
        <v>0</v>
      </c>
      <c r="AG57" s="16" t="n">
        <f aca="false">AG8</f>
        <v>0</v>
      </c>
      <c r="AH57" s="16" t="n">
        <f aca="false">AH8</f>
        <v>0</v>
      </c>
      <c r="AI57" s="16" t="n">
        <f aca="false">AI8</f>
        <v>0</v>
      </c>
      <c r="AJ57" s="16" t="n">
        <f aca="false">AJ8</f>
        <v>70</v>
      </c>
      <c r="AK57" s="16" t="n">
        <f aca="false">AK8</f>
        <v>80</v>
      </c>
      <c r="AL57" s="16" t="n">
        <f aca="false">AL8</f>
        <v>150</v>
      </c>
      <c r="AM57" s="16" t="n">
        <f aca="false">AM8</f>
        <v>50</v>
      </c>
      <c r="AN57" s="16" t="n">
        <v>0</v>
      </c>
      <c r="AO57" s="16" t="n">
        <f aca="false">AO8</f>
        <v>100</v>
      </c>
    </row>
    <row r="58" customFormat="false" ht="89.25" hidden="false" customHeight="false" outlineLevel="0" collapsed="false">
      <c r="A58" s="11" t="n">
        <v>53</v>
      </c>
      <c r="B58" s="12" t="s">
        <v>137</v>
      </c>
      <c r="C58" s="13"/>
      <c r="D58" s="22" t="s">
        <v>51</v>
      </c>
      <c r="E58" s="22" t="s">
        <v>136</v>
      </c>
      <c r="F58" s="15" t="n">
        <f aca="false">SUM(G58:AO58)</f>
        <v>953</v>
      </c>
      <c r="G58" s="16" t="n">
        <f aca="false">G8</f>
        <v>8</v>
      </c>
      <c r="H58" s="16" t="n">
        <f aca="false">H8</f>
        <v>8</v>
      </c>
      <c r="I58" s="16" t="n">
        <f aca="false">I8</f>
        <v>30</v>
      </c>
      <c r="J58" s="16" t="n">
        <f aca="false">J8</f>
        <v>125</v>
      </c>
      <c r="K58" s="16" t="n">
        <f aca="false">K8</f>
        <v>8</v>
      </c>
      <c r="L58" s="16" t="n">
        <f aca="false">L8</f>
        <v>8</v>
      </c>
      <c r="M58" s="16" t="n">
        <f aca="false">M8</f>
        <v>8</v>
      </c>
      <c r="N58" s="16" t="n">
        <f aca="false">N8</f>
        <v>170</v>
      </c>
      <c r="O58" s="16" t="n">
        <f aca="false">O8</f>
        <v>40</v>
      </c>
      <c r="P58" s="16" t="n">
        <f aca="false">P8</f>
        <v>30</v>
      </c>
      <c r="Q58" s="16" t="n">
        <f aca="false">Q8</f>
        <v>20</v>
      </c>
      <c r="R58" s="16" t="n">
        <f aca="false">R8</f>
        <v>20</v>
      </c>
      <c r="S58" s="16" t="n">
        <f aca="false">S8</f>
        <v>20</v>
      </c>
      <c r="T58" s="16" t="n">
        <f aca="false">T8</f>
        <v>8</v>
      </c>
      <c r="U58" s="16" t="n">
        <f aca="false">U8</f>
        <v>0</v>
      </c>
      <c r="V58" s="16" t="n">
        <f aca="false">V8</f>
        <v>0</v>
      </c>
      <c r="W58" s="16" t="n">
        <f aca="false">W8</f>
        <v>0</v>
      </c>
      <c r="X58" s="16" t="n">
        <f aca="false">X8</f>
        <v>0</v>
      </c>
      <c r="Y58" s="16" t="n">
        <f aca="false">Y8</f>
        <v>0</v>
      </c>
      <c r="Z58" s="16" t="n">
        <f aca="false">Z8</f>
        <v>0</v>
      </c>
      <c r="AA58" s="16" t="n">
        <f aca="false">AA8</f>
        <v>0</v>
      </c>
      <c r="AB58" s="16" t="n">
        <f aca="false">AB8</f>
        <v>0</v>
      </c>
      <c r="AC58" s="16" t="n">
        <f aca="false">AC8</f>
        <v>0</v>
      </c>
      <c r="AD58" s="16" t="n">
        <f aca="false">AD8</f>
        <v>0</v>
      </c>
      <c r="AE58" s="16" t="n">
        <f aca="false">AE8</f>
        <v>0</v>
      </c>
      <c r="AF58" s="16" t="n">
        <f aca="false">AF8</f>
        <v>0</v>
      </c>
      <c r="AG58" s="16" t="n">
        <f aca="false">AG8</f>
        <v>0</v>
      </c>
      <c r="AH58" s="16" t="n">
        <f aca="false">AH8</f>
        <v>0</v>
      </c>
      <c r="AI58" s="16" t="n">
        <f aca="false">AI8</f>
        <v>0</v>
      </c>
      <c r="AJ58" s="16" t="n">
        <f aca="false">AJ8</f>
        <v>70</v>
      </c>
      <c r="AK58" s="16" t="n">
        <f aca="false">AK8</f>
        <v>80</v>
      </c>
      <c r="AL58" s="16" t="n">
        <f aca="false">AL8</f>
        <v>150</v>
      </c>
      <c r="AM58" s="16" t="n">
        <f aca="false">AM8</f>
        <v>50</v>
      </c>
      <c r="AN58" s="16" t="n">
        <v>0</v>
      </c>
      <c r="AO58" s="16" t="n">
        <f aca="false">AO8</f>
        <v>100</v>
      </c>
    </row>
    <row r="59" customFormat="false" ht="76.5" hidden="false" customHeight="false" outlineLevel="0" collapsed="false">
      <c r="A59" s="11" t="n">
        <v>54</v>
      </c>
      <c r="B59" s="12" t="s">
        <v>138</v>
      </c>
      <c r="C59" s="13"/>
      <c r="D59" s="22" t="s">
        <v>51</v>
      </c>
      <c r="E59" s="22" t="s">
        <v>139</v>
      </c>
      <c r="F59" s="26" t="n">
        <f aca="false">SUM(G59:AO59)</f>
        <v>142.166666666667</v>
      </c>
      <c r="G59" s="21" t="n">
        <f aca="false">G8/6</f>
        <v>1.33333333333333</v>
      </c>
      <c r="H59" s="21" t="n">
        <f aca="false">H8/6</f>
        <v>1.33333333333333</v>
      </c>
      <c r="I59" s="21" t="n">
        <f aca="false">I8/6</f>
        <v>5</v>
      </c>
      <c r="J59" s="21" t="n">
        <f aca="false">J8/6</f>
        <v>20.8333333333333</v>
      </c>
      <c r="K59" s="21" t="n">
        <f aca="false">K8/6</f>
        <v>1.33333333333333</v>
      </c>
      <c r="L59" s="21" t="n">
        <f aca="false">L8/6</f>
        <v>1.33333333333333</v>
      </c>
      <c r="M59" s="21" t="n">
        <f aca="false">M8/6</f>
        <v>1.33333333333333</v>
      </c>
      <c r="N59" s="21" t="n">
        <f aca="false">N8/6</f>
        <v>28.3333333333333</v>
      </c>
      <c r="O59" s="21" t="n">
        <f aca="false">O8/6</f>
        <v>6.66666666666667</v>
      </c>
      <c r="P59" s="21" t="n">
        <f aca="false">P8/6</f>
        <v>5</v>
      </c>
      <c r="Q59" s="21" t="n">
        <f aca="false">Q8/6</f>
        <v>3.33333333333333</v>
      </c>
      <c r="R59" s="21" t="n">
        <f aca="false">R8/6</f>
        <v>3.33333333333333</v>
      </c>
      <c r="S59" s="21" t="n">
        <f aca="false">S8/6</f>
        <v>3.33333333333333</v>
      </c>
      <c r="T59" s="21" t="n">
        <f aca="false">T8/6</f>
        <v>1.33333333333333</v>
      </c>
      <c r="U59" s="21" t="n">
        <f aca="false">U8/6</f>
        <v>0</v>
      </c>
      <c r="V59" s="21" t="n">
        <f aca="false">V8/6</f>
        <v>0</v>
      </c>
      <c r="W59" s="21" t="n">
        <f aca="false">W8/6</f>
        <v>0</v>
      </c>
      <c r="X59" s="21" t="n">
        <f aca="false">X8/6</f>
        <v>0</v>
      </c>
      <c r="Y59" s="21" t="n">
        <f aca="false">Y8/6</f>
        <v>0</v>
      </c>
      <c r="Z59" s="21" t="n">
        <f aca="false">Z8/6</f>
        <v>0</v>
      </c>
      <c r="AA59" s="21" t="n">
        <f aca="false">AA8/6</f>
        <v>0</v>
      </c>
      <c r="AB59" s="21" t="n">
        <f aca="false">AB8/6</f>
        <v>0</v>
      </c>
      <c r="AC59" s="21" t="n">
        <f aca="false">AC8/6</f>
        <v>0</v>
      </c>
      <c r="AD59" s="21" t="n">
        <f aca="false">AD8/6</f>
        <v>0</v>
      </c>
      <c r="AE59" s="21" t="n">
        <f aca="false">AE8/6</f>
        <v>0</v>
      </c>
      <c r="AF59" s="21" t="n">
        <f aca="false">AF8/6</f>
        <v>0</v>
      </c>
      <c r="AG59" s="21" t="n">
        <f aca="false">AG8/6</f>
        <v>0</v>
      </c>
      <c r="AH59" s="21" t="n">
        <f aca="false">AH8/6</f>
        <v>0</v>
      </c>
      <c r="AI59" s="21" t="n">
        <f aca="false">AI8/6</f>
        <v>0</v>
      </c>
      <c r="AJ59" s="21" t="n">
        <f aca="false">AJ8/6</f>
        <v>11.6666666666667</v>
      </c>
      <c r="AK59" s="21" t="n">
        <f aca="false">AK8/6</f>
        <v>13.3333333333333</v>
      </c>
      <c r="AL59" s="21" t="n">
        <f aca="false">AL8/6</f>
        <v>25</v>
      </c>
      <c r="AM59" s="21" t="n">
        <f aca="false">AM8/6</f>
        <v>8.33333333333333</v>
      </c>
      <c r="AN59" s="21" t="n">
        <f aca="false">AN8/6</f>
        <v>0</v>
      </c>
      <c r="AO59" s="21" t="n">
        <v>0</v>
      </c>
    </row>
    <row r="60" customFormat="false" ht="76.5" hidden="false" customHeight="false" outlineLevel="0" collapsed="false">
      <c r="A60" s="11" t="n">
        <v>55</v>
      </c>
      <c r="B60" s="12" t="s">
        <v>140</v>
      </c>
      <c r="C60" s="13"/>
      <c r="D60" s="22" t="s">
        <v>51</v>
      </c>
      <c r="E60" s="22" t="s">
        <v>141</v>
      </c>
      <c r="F60" s="26" t="n">
        <f aca="false">SUM(G60:AO60)</f>
        <v>85.3</v>
      </c>
      <c r="G60" s="16" t="n">
        <f aca="false">G8/10</f>
        <v>0.8</v>
      </c>
      <c r="H60" s="16" t="n">
        <f aca="false">H8/10</f>
        <v>0.8</v>
      </c>
      <c r="I60" s="16" t="n">
        <f aca="false">I8/10</f>
        <v>3</v>
      </c>
      <c r="J60" s="16" t="n">
        <f aca="false">J8/10</f>
        <v>12.5</v>
      </c>
      <c r="K60" s="16" t="n">
        <f aca="false">K8/10</f>
        <v>0.8</v>
      </c>
      <c r="L60" s="16" t="n">
        <f aca="false">L8/10</f>
        <v>0.8</v>
      </c>
      <c r="M60" s="16" t="n">
        <f aca="false">M8/10</f>
        <v>0.8</v>
      </c>
      <c r="N60" s="16" t="n">
        <f aca="false">N8/10</f>
        <v>17</v>
      </c>
      <c r="O60" s="16" t="n">
        <f aca="false">O8/10</f>
        <v>4</v>
      </c>
      <c r="P60" s="16" t="n">
        <f aca="false">P8/10</f>
        <v>3</v>
      </c>
      <c r="Q60" s="16" t="n">
        <f aca="false">Q8/10</f>
        <v>2</v>
      </c>
      <c r="R60" s="16" t="n">
        <f aca="false">R8/10</f>
        <v>2</v>
      </c>
      <c r="S60" s="16" t="n">
        <f aca="false">S8/10</f>
        <v>2</v>
      </c>
      <c r="T60" s="16" t="n">
        <f aca="false">T8/10</f>
        <v>0.8</v>
      </c>
      <c r="U60" s="16" t="n">
        <f aca="false">U8/10</f>
        <v>0</v>
      </c>
      <c r="V60" s="16" t="n">
        <f aca="false">V8/10</f>
        <v>0</v>
      </c>
      <c r="W60" s="16" t="n">
        <f aca="false">W8/10</f>
        <v>0</v>
      </c>
      <c r="X60" s="16" t="n">
        <f aca="false">X8/10</f>
        <v>0</v>
      </c>
      <c r="Y60" s="16" t="n">
        <f aca="false">Y8/10</f>
        <v>0</v>
      </c>
      <c r="Z60" s="16" t="n">
        <f aca="false">Z8/10</f>
        <v>0</v>
      </c>
      <c r="AA60" s="16" t="n">
        <f aca="false">AA8/10</f>
        <v>0</v>
      </c>
      <c r="AB60" s="16" t="n">
        <f aca="false">AB8/10</f>
        <v>0</v>
      </c>
      <c r="AC60" s="16" t="n">
        <f aca="false">AC8/10</f>
        <v>0</v>
      </c>
      <c r="AD60" s="16" t="n">
        <f aca="false">AD8/10</f>
        <v>0</v>
      </c>
      <c r="AE60" s="16" t="n">
        <f aca="false">AE8/10</f>
        <v>0</v>
      </c>
      <c r="AF60" s="16" t="n">
        <f aca="false">AF8/10</f>
        <v>0</v>
      </c>
      <c r="AG60" s="16" t="n">
        <f aca="false">AG8/10</f>
        <v>0</v>
      </c>
      <c r="AH60" s="16" t="n">
        <f aca="false">AH8/10</f>
        <v>0</v>
      </c>
      <c r="AI60" s="16" t="n">
        <f aca="false">AI8/10</f>
        <v>0</v>
      </c>
      <c r="AJ60" s="16" t="n">
        <f aca="false">AJ8/10</f>
        <v>7</v>
      </c>
      <c r="AK60" s="16" t="n">
        <f aca="false">AK8/10</f>
        <v>8</v>
      </c>
      <c r="AL60" s="16" t="n">
        <f aca="false">AL8/10</f>
        <v>15</v>
      </c>
      <c r="AM60" s="16" t="n">
        <f aca="false">AM8/10</f>
        <v>5</v>
      </c>
      <c r="AN60" s="16" t="n">
        <f aca="false">AN8/10</f>
        <v>0</v>
      </c>
      <c r="AO60" s="16" t="n">
        <v>0</v>
      </c>
    </row>
    <row r="61" customFormat="false" ht="89.25" hidden="false" customHeight="false" outlineLevel="0" collapsed="false">
      <c r="A61" s="11" t="n">
        <v>56</v>
      </c>
      <c r="B61" s="12" t="s">
        <v>142</v>
      </c>
      <c r="C61" s="13"/>
      <c r="D61" s="22" t="s">
        <v>51</v>
      </c>
      <c r="E61" s="22" t="s">
        <v>143</v>
      </c>
      <c r="F61" s="15" t="n">
        <f aca="false">SUM(G61:AO61)</f>
        <v>105</v>
      </c>
      <c r="G61" s="16" t="n">
        <f aca="false">G9</f>
        <v>0</v>
      </c>
      <c r="H61" s="16" t="n">
        <f aca="false">H9</f>
        <v>0</v>
      </c>
      <c r="I61" s="16" t="n">
        <f aca="false">I9</f>
        <v>0</v>
      </c>
      <c r="J61" s="16" t="n">
        <f aca="false">J9</f>
        <v>0</v>
      </c>
      <c r="K61" s="16" t="n">
        <f aca="false">K9</f>
        <v>0</v>
      </c>
      <c r="L61" s="16" t="n">
        <f aca="false">L9</f>
        <v>0</v>
      </c>
      <c r="M61" s="16" t="n">
        <f aca="false">M9</f>
        <v>0</v>
      </c>
      <c r="N61" s="16" t="n">
        <f aca="false">N9</f>
        <v>0</v>
      </c>
      <c r="O61" s="16" t="n">
        <f aca="false">O9</f>
        <v>0</v>
      </c>
      <c r="P61" s="16" t="n">
        <f aca="false">P9</f>
        <v>0</v>
      </c>
      <c r="Q61" s="16" t="n">
        <f aca="false">Q9</f>
        <v>0</v>
      </c>
      <c r="R61" s="16" t="n">
        <f aca="false">R9</f>
        <v>0</v>
      </c>
      <c r="S61" s="16" t="n">
        <f aca="false">S9</f>
        <v>0</v>
      </c>
      <c r="T61" s="16" t="n">
        <f aca="false">T9</f>
        <v>0</v>
      </c>
      <c r="U61" s="16" t="n">
        <f aca="false">U9</f>
        <v>105</v>
      </c>
      <c r="V61" s="16" t="n">
        <f aca="false">V9</f>
        <v>0</v>
      </c>
      <c r="W61" s="16" t="n">
        <f aca="false">W9</f>
        <v>0</v>
      </c>
      <c r="X61" s="16" t="n">
        <f aca="false">X9</f>
        <v>0</v>
      </c>
      <c r="Y61" s="16" t="n">
        <f aca="false">Y9</f>
        <v>0</v>
      </c>
      <c r="Z61" s="16" t="n">
        <f aca="false">Z9</f>
        <v>0</v>
      </c>
      <c r="AA61" s="16" t="n">
        <f aca="false">AA9</f>
        <v>0</v>
      </c>
      <c r="AB61" s="16" t="n">
        <f aca="false">AB9</f>
        <v>0</v>
      </c>
      <c r="AC61" s="16" t="n">
        <f aca="false">AC9</f>
        <v>0</v>
      </c>
      <c r="AD61" s="16" t="n">
        <f aca="false">AD9</f>
        <v>0</v>
      </c>
      <c r="AE61" s="16" t="n">
        <f aca="false">AE9</f>
        <v>0</v>
      </c>
      <c r="AF61" s="16" t="n">
        <f aca="false">AF9</f>
        <v>0</v>
      </c>
      <c r="AG61" s="16" t="n">
        <f aca="false">AG9</f>
        <v>0</v>
      </c>
      <c r="AH61" s="16" t="n">
        <f aca="false">AH9</f>
        <v>0</v>
      </c>
      <c r="AI61" s="16" t="n">
        <f aca="false">AI9</f>
        <v>0</v>
      </c>
      <c r="AJ61" s="16" t="n">
        <f aca="false">AJ9</f>
        <v>0</v>
      </c>
      <c r="AK61" s="16" t="n">
        <f aca="false">AK9</f>
        <v>0</v>
      </c>
      <c r="AL61" s="16" t="n">
        <f aca="false">AL9</f>
        <v>0</v>
      </c>
      <c r="AM61" s="16" t="n">
        <f aca="false">AM9</f>
        <v>0</v>
      </c>
      <c r="AN61" s="16" t="n">
        <v>0</v>
      </c>
      <c r="AO61" s="16" t="n">
        <v>0</v>
      </c>
    </row>
    <row r="62" customFormat="false" ht="89.25" hidden="false" customHeight="false" outlineLevel="0" collapsed="false">
      <c r="A62" s="11" t="n">
        <v>57</v>
      </c>
      <c r="B62" s="12" t="s">
        <v>144</v>
      </c>
      <c r="C62" s="13"/>
      <c r="D62" s="22" t="s">
        <v>51</v>
      </c>
      <c r="E62" s="22" t="s">
        <v>143</v>
      </c>
      <c r="F62" s="15" t="n">
        <f aca="false">SUM(G62:AO62)</f>
        <v>105</v>
      </c>
      <c r="G62" s="16" t="n">
        <f aca="false">G9</f>
        <v>0</v>
      </c>
      <c r="H62" s="16" t="n">
        <f aca="false">H9</f>
        <v>0</v>
      </c>
      <c r="I62" s="16" t="n">
        <f aca="false">I9</f>
        <v>0</v>
      </c>
      <c r="J62" s="16" t="n">
        <f aca="false">J9</f>
        <v>0</v>
      </c>
      <c r="K62" s="16" t="n">
        <f aca="false">K9</f>
        <v>0</v>
      </c>
      <c r="L62" s="16" t="n">
        <f aca="false">L9</f>
        <v>0</v>
      </c>
      <c r="M62" s="16" t="n">
        <f aca="false">M9</f>
        <v>0</v>
      </c>
      <c r="N62" s="16" t="n">
        <f aca="false">N9</f>
        <v>0</v>
      </c>
      <c r="O62" s="16" t="n">
        <f aca="false">O9</f>
        <v>0</v>
      </c>
      <c r="P62" s="16" t="n">
        <f aca="false">P9</f>
        <v>0</v>
      </c>
      <c r="Q62" s="16" t="n">
        <f aca="false">Q9</f>
        <v>0</v>
      </c>
      <c r="R62" s="16" t="n">
        <f aca="false">R9</f>
        <v>0</v>
      </c>
      <c r="S62" s="16" t="n">
        <f aca="false">S9</f>
        <v>0</v>
      </c>
      <c r="T62" s="16" t="n">
        <f aca="false">T9</f>
        <v>0</v>
      </c>
      <c r="U62" s="16" t="n">
        <f aca="false">U9</f>
        <v>105</v>
      </c>
      <c r="V62" s="16" t="n">
        <f aca="false">V9</f>
        <v>0</v>
      </c>
      <c r="W62" s="16" t="n">
        <f aca="false">W9</f>
        <v>0</v>
      </c>
      <c r="X62" s="16" t="n">
        <f aca="false">X9</f>
        <v>0</v>
      </c>
      <c r="Y62" s="16" t="n">
        <f aca="false">Y9</f>
        <v>0</v>
      </c>
      <c r="Z62" s="16" t="n">
        <f aca="false">Z9</f>
        <v>0</v>
      </c>
      <c r="AA62" s="16" t="n">
        <f aca="false">AA9</f>
        <v>0</v>
      </c>
      <c r="AB62" s="16" t="n">
        <f aca="false">AB9</f>
        <v>0</v>
      </c>
      <c r="AC62" s="16" t="n">
        <f aca="false">AC9</f>
        <v>0</v>
      </c>
      <c r="AD62" s="16" t="n">
        <f aca="false">AD9</f>
        <v>0</v>
      </c>
      <c r="AE62" s="16" t="n">
        <f aca="false">AE9</f>
        <v>0</v>
      </c>
      <c r="AF62" s="16" t="n">
        <f aca="false">AF9</f>
        <v>0</v>
      </c>
      <c r="AG62" s="16" t="n">
        <f aca="false">AG9</f>
        <v>0</v>
      </c>
      <c r="AH62" s="16" t="n">
        <f aca="false">AH9</f>
        <v>0</v>
      </c>
      <c r="AI62" s="16" t="n">
        <f aca="false">AI9</f>
        <v>0</v>
      </c>
      <c r="AJ62" s="16" t="n">
        <f aca="false">AJ9</f>
        <v>0</v>
      </c>
      <c r="AK62" s="16" t="n">
        <f aca="false">AK9</f>
        <v>0</v>
      </c>
      <c r="AL62" s="16" t="n">
        <f aca="false">AL9</f>
        <v>0</v>
      </c>
      <c r="AM62" s="16" t="n">
        <f aca="false">AM9</f>
        <v>0</v>
      </c>
      <c r="AN62" s="16" t="n">
        <v>0</v>
      </c>
      <c r="AO62" s="16" t="n">
        <v>0</v>
      </c>
    </row>
    <row r="63" customFormat="false" ht="76.5" hidden="false" customHeight="false" outlineLevel="0" collapsed="false">
      <c r="A63" s="11" t="n">
        <v>58</v>
      </c>
      <c r="B63" s="12" t="s">
        <v>145</v>
      </c>
      <c r="C63" s="13"/>
      <c r="D63" s="22" t="s">
        <v>51</v>
      </c>
      <c r="E63" s="22" t="s">
        <v>146</v>
      </c>
      <c r="F63" s="26" t="n">
        <f aca="false">SUM(G63:AO63)</f>
        <v>17.5</v>
      </c>
      <c r="G63" s="21" t="n">
        <f aca="false">G9/6</f>
        <v>0</v>
      </c>
      <c r="H63" s="21" t="n">
        <f aca="false">H9/6</f>
        <v>0</v>
      </c>
      <c r="I63" s="21" t="n">
        <f aca="false">I9/6</f>
        <v>0</v>
      </c>
      <c r="J63" s="21" t="n">
        <f aca="false">J9/6</f>
        <v>0</v>
      </c>
      <c r="K63" s="21" t="n">
        <f aca="false">K9/6</f>
        <v>0</v>
      </c>
      <c r="L63" s="21" t="n">
        <f aca="false">L9/6</f>
        <v>0</v>
      </c>
      <c r="M63" s="21" t="n">
        <f aca="false">M9/6</f>
        <v>0</v>
      </c>
      <c r="N63" s="21" t="n">
        <f aca="false">N9/6</f>
        <v>0</v>
      </c>
      <c r="O63" s="21" t="n">
        <f aca="false">O9/6</f>
        <v>0</v>
      </c>
      <c r="P63" s="21" t="n">
        <f aca="false">P9/6</f>
        <v>0</v>
      </c>
      <c r="Q63" s="21" t="n">
        <f aca="false">Q9/6</f>
        <v>0</v>
      </c>
      <c r="R63" s="21" t="n">
        <f aca="false">R9/6</f>
        <v>0</v>
      </c>
      <c r="S63" s="21" t="n">
        <f aca="false">S9/6</f>
        <v>0</v>
      </c>
      <c r="T63" s="21" t="n">
        <f aca="false">T9/6</f>
        <v>0</v>
      </c>
      <c r="U63" s="21" t="n">
        <f aca="false">U9/6</f>
        <v>17.5</v>
      </c>
      <c r="V63" s="21" t="n">
        <f aca="false">V9/6</f>
        <v>0</v>
      </c>
      <c r="W63" s="21" t="n">
        <f aca="false">W9/6</f>
        <v>0</v>
      </c>
      <c r="X63" s="21" t="n">
        <f aca="false">X9/6</f>
        <v>0</v>
      </c>
      <c r="Y63" s="21" t="n">
        <f aca="false">Y9/6</f>
        <v>0</v>
      </c>
      <c r="Z63" s="21" t="n">
        <f aca="false">Z9/6</f>
        <v>0</v>
      </c>
      <c r="AA63" s="21" t="n">
        <f aca="false">AA9/6</f>
        <v>0</v>
      </c>
      <c r="AB63" s="21" t="n">
        <f aca="false">AB9/6</f>
        <v>0</v>
      </c>
      <c r="AC63" s="21" t="n">
        <f aca="false">AC9/6</f>
        <v>0</v>
      </c>
      <c r="AD63" s="21" t="n">
        <f aca="false">AD9/6</f>
        <v>0</v>
      </c>
      <c r="AE63" s="21" t="n">
        <f aca="false">AE9/6</f>
        <v>0</v>
      </c>
      <c r="AF63" s="21" t="n">
        <f aca="false">AF9/6</f>
        <v>0</v>
      </c>
      <c r="AG63" s="21" t="n">
        <f aca="false">AG9/6</f>
        <v>0</v>
      </c>
      <c r="AH63" s="21" t="n">
        <f aca="false">AH9/6</f>
        <v>0</v>
      </c>
      <c r="AI63" s="21" t="n">
        <f aca="false">AI9/6</f>
        <v>0</v>
      </c>
      <c r="AJ63" s="21" t="n">
        <f aca="false">AJ9/6</f>
        <v>0</v>
      </c>
      <c r="AK63" s="21" t="n">
        <f aca="false">AK9/6</f>
        <v>0</v>
      </c>
      <c r="AL63" s="21" t="n">
        <f aca="false">AL9/6</f>
        <v>0</v>
      </c>
      <c r="AM63" s="21" t="n">
        <f aca="false">AM9/6</f>
        <v>0</v>
      </c>
      <c r="AN63" s="21" t="n">
        <f aca="false">AN9/6</f>
        <v>0</v>
      </c>
      <c r="AO63" s="21" t="n">
        <v>0</v>
      </c>
    </row>
    <row r="64" customFormat="false" ht="76.5" hidden="false" customHeight="false" outlineLevel="0" collapsed="false">
      <c r="A64" s="11" t="n">
        <v>59</v>
      </c>
      <c r="B64" s="12" t="s">
        <v>147</v>
      </c>
      <c r="C64" s="13"/>
      <c r="D64" s="22" t="s">
        <v>51</v>
      </c>
      <c r="E64" s="22" t="s">
        <v>148</v>
      </c>
      <c r="F64" s="26" t="n">
        <f aca="false">SUM(G64:AO64)</f>
        <v>10.5</v>
      </c>
      <c r="G64" s="16" t="n">
        <f aca="false">G9/10</f>
        <v>0</v>
      </c>
      <c r="H64" s="16" t="n">
        <f aca="false">H9/10</f>
        <v>0</v>
      </c>
      <c r="I64" s="16" t="n">
        <f aca="false">I9/10</f>
        <v>0</v>
      </c>
      <c r="J64" s="16" t="n">
        <f aca="false">J9/10</f>
        <v>0</v>
      </c>
      <c r="K64" s="16" t="n">
        <f aca="false">K9/10</f>
        <v>0</v>
      </c>
      <c r="L64" s="16" t="n">
        <f aca="false">L9/10</f>
        <v>0</v>
      </c>
      <c r="M64" s="16" t="n">
        <f aca="false">M9/10</f>
        <v>0</v>
      </c>
      <c r="N64" s="16" t="n">
        <f aca="false">N9/10</f>
        <v>0</v>
      </c>
      <c r="O64" s="16" t="n">
        <f aca="false">O9/10</f>
        <v>0</v>
      </c>
      <c r="P64" s="16" t="n">
        <f aca="false">P9/10</f>
        <v>0</v>
      </c>
      <c r="Q64" s="16" t="n">
        <f aca="false">Q9/10</f>
        <v>0</v>
      </c>
      <c r="R64" s="16" t="n">
        <f aca="false">R9/10</f>
        <v>0</v>
      </c>
      <c r="S64" s="16" t="n">
        <f aca="false">S9/10</f>
        <v>0</v>
      </c>
      <c r="T64" s="16" t="n">
        <f aca="false">T9/10</f>
        <v>0</v>
      </c>
      <c r="U64" s="16" t="n">
        <f aca="false">U9/10</f>
        <v>10.5</v>
      </c>
      <c r="V64" s="16" t="n">
        <f aca="false">V9/10</f>
        <v>0</v>
      </c>
      <c r="W64" s="16" t="n">
        <f aca="false">W9/10</f>
        <v>0</v>
      </c>
      <c r="X64" s="16" t="n">
        <f aca="false">X9/10</f>
        <v>0</v>
      </c>
      <c r="Y64" s="16" t="n">
        <f aca="false">Y9/10</f>
        <v>0</v>
      </c>
      <c r="Z64" s="16" t="n">
        <f aca="false">Z9/10</f>
        <v>0</v>
      </c>
      <c r="AA64" s="16" t="n">
        <f aca="false">AA9/10</f>
        <v>0</v>
      </c>
      <c r="AB64" s="16" t="n">
        <f aca="false">AB9/10</f>
        <v>0</v>
      </c>
      <c r="AC64" s="16" t="n">
        <f aca="false">AC9/10</f>
        <v>0</v>
      </c>
      <c r="AD64" s="16" t="n">
        <f aca="false">AD9/10</f>
        <v>0</v>
      </c>
      <c r="AE64" s="16" t="n">
        <f aca="false">AE9/10</f>
        <v>0</v>
      </c>
      <c r="AF64" s="16" t="n">
        <f aca="false">AF9/10</f>
        <v>0</v>
      </c>
      <c r="AG64" s="16" t="n">
        <f aca="false">AG9/10</f>
        <v>0</v>
      </c>
      <c r="AH64" s="16" t="n">
        <f aca="false">AH9/10</f>
        <v>0</v>
      </c>
      <c r="AI64" s="16" t="n">
        <f aca="false">AI9/10</f>
        <v>0</v>
      </c>
      <c r="AJ64" s="16" t="n">
        <f aca="false">AJ9/10</f>
        <v>0</v>
      </c>
      <c r="AK64" s="16" t="n">
        <f aca="false">AK9/10</f>
        <v>0</v>
      </c>
      <c r="AL64" s="16" t="n">
        <f aca="false">AL9/10</f>
        <v>0</v>
      </c>
      <c r="AM64" s="16" t="n">
        <f aca="false">AM9/10</f>
        <v>0</v>
      </c>
      <c r="AN64" s="16" t="n">
        <f aca="false">AN9/10</f>
        <v>0</v>
      </c>
      <c r="AO64" s="16" t="n">
        <v>0</v>
      </c>
    </row>
    <row r="65" customFormat="false" ht="38.25" hidden="false" customHeight="false" outlineLevel="0" collapsed="false">
      <c r="A65" s="11" t="n">
        <v>60</v>
      </c>
      <c r="B65" s="12" t="s">
        <v>149</v>
      </c>
      <c r="C65" s="13"/>
      <c r="D65" s="22" t="s">
        <v>51</v>
      </c>
      <c r="E65" s="22" t="s">
        <v>150</v>
      </c>
      <c r="F65" s="15" t="n">
        <f aca="false">SUM(G65:AO65)</f>
        <v>12</v>
      </c>
      <c r="G65" s="16" t="n">
        <f aca="false">G44/2</f>
        <v>0</v>
      </c>
      <c r="H65" s="16" t="n">
        <f aca="false">H44/2</f>
        <v>0</v>
      </c>
      <c r="I65" s="16" t="n">
        <f aca="false">I44/2</f>
        <v>0</v>
      </c>
      <c r="J65" s="16" t="n">
        <f aca="false">J44/2</f>
        <v>0</v>
      </c>
      <c r="K65" s="16" t="n">
        <f aca="false">K44/2</f>
        <v>0</v>
      </c>
      <c r="L65" s="16" t="n">
        <f aca="false">L44/2</f>
        <v>0</v>
      </c>
      <c r="M65" s="16" t="n">
        <f aca="false">M44/2</f>
        <v>0</v>
      </c>
      <c r="N65" s="16" t="n">
        <f aca="false">N44/2</f>
        <v>0</v>
      </c>
      <c r="O65" s="16" t="n">
        <f aca="false">O44/2</f>
        <v>0</v>
      </c>
      <c r="P65" s="16" t="n">
        <f aca="false">P44/2</f>
        <v>0</v>
      </c>
      <c r="Q65" s="16" t="n">
        <f aca="false">Q44/2</f>
        <v>0</v>
      </c>
      <c r="R65" s="16" t="n">
        <f aca="false">R44/2</f>
        <v>0</v>
      </c>
      <c r="S65" s="16" t="n">
        <f aca="false">S44/2</f>
        <v>0</v>
      </c>
      <c r="T65" s="16" t="n">
        <f aca="false">T44/2</f>
        <v>0</v>
      </c>
      <c r="U65" s="16" t="n">
        <f aca="false">U44/2</f>
        <v>0</v>
      </c>
      <c r="V65" s="16" t="n">
        <f aca="false">V44/2</f>
        <v>0</v>
      </c>
      <c r="W65" s="16" t="n">
        <f aca="false">W44/2</f>
        <v>0</v>
      </c>
      <c r="X65" s="16" t="n">
        <f aca="false">X44/2</f>
        <v>0</v>
      </c>
      <c r="Y65" s="16" t="n">
        <f aca="false">Y44/2</f>
        <v>0</v>
      </c>
      <c r="Z65" s="16" t="n">
        <f aca="false">Z44/2</f>
        <v>0</v>
      </c>
      <c r="AA65" s="16" t="n">
        <f aca="false">AA44/2</f>
        <v>0</v>
      </c>
      <c r="AB65" s="16" t="n">
        <f aca="false">AB44/2</f>
        <v>0</v>
      </c>
      <c r="AC65" s="16" t="n">
        <f aca="false">AC44/2</f>
        <v>0</v>
      </c>
      <c r="AD65" s="16" t="n">
        <f aca="false">AD44/2</f>
        <v>0</v>
      </c>
      <c r="AE65" s="16" t="n">
        <f aca="false">AE44/2</f>
        <v>0</v>
      </c>
      <c r="AF65" s="16" t="n">
        <f aca="false">AF44/2</f>
        <v>0</v>
      </c>
      <c r="AG65" s="16" t="n">
        <f aca="false">AG44/2</f>
        <v>0</v>
      </c>
      <c r="AH65" s="16" t="n">
        <f aca="false">AH44/2</f>
        <v>0</v>
      </c>
      <c r="AI65" s="16" t="n">
        <f aca="false">AI44/2</f>
        <v>0</v>
      </c>
      <c r="AJ65" s="16" t="n">
        <f aca="false">AJ44/2</f>
        <v>0</v>
      </c>
      <c r="AK65" s="16" t="n">
        <f aca="false">AK44/2</f>
        <v>0</v>
      </c>
      <c r="AL65" s="16" t="n">
        <v>0</v>
      </c>
      <c r="AM65" s="16" t="n">
        <v>0</v>
      </c>
      <c r="AN65" s="16" t="n">
        <v>0</v>
      </c>
      <c r="AO65" s="16" t="n">
        <f aca="false">AO44/2</f>
        <v>12</v>
      </c>
    </row>
    <row r="66" customFormat="false" ht="38.25" hidden="false" customHeight="false" outlineLevel="0" collapsed="false">
      <c r="A66" s="11" t="n">
        <v>61</v>
      </c>
      <c r="B66" s="12" t="s">
        <v>151</v>
      </c>
      <c r="C66" s="13"/>
      <c r="D66" s="22" t="s">
        <v>51</v>
      </c>
      <c r="E66" s="22" t="s">
        <v>150</v>
      </c>
      <c r="F66" s="15" t="n">
        <f aca="false">SUM(G66:AO66)</f>
        <v>36</v>
      </c>
      <c r="G66" s="16" t="n">
        <f aca="false">G44/2</f>
        <v>0</v>
      </c>
      <c r="H66" s="16" t="n">
        <f aca="false">H44/2</f>
        <v>0</v>
      </c>
      <c r="I66" s="16" t="n">
        <f aca="false">I44/2</f>
        <v>0</v>
      </c>
      <c r="J66" s="16" t="n">
        <f aca="false">J44/2</f>
        <v>0</v>
      </c>
      <c r="K66" s="16" t="n">
        <f aca="false">K44/2</f>
        <v>0</v>
      </c>
      <c r="L66" s="16" t="n">
        <f aca="false">L44/2</f>
        <v>0</v>
      </c>
      <c r="M66" s="16" t="n">
        <f aca="false">M44/2</f>
        <v>0</v>
      </c>
      <c r="N66" s="16" t="n">
        <f aca="false">N44/2</f>
        <v>0</v>
      </c>
      <c r="O66" s="16" t="n">
        <f aca="false">O44/2</f>
        <v>0</v>
      </c>
      <c r="P66" s="16" t="n">
        <f aca="false">P44/2</f>
        <v>0</v>
      </c>
      <c r="Q66" s="16" t="n">
        <f aca="false">Q44/2</f>
        <v>0</v>
      </c>
      <c r="R66" s="16" t="n">
        <f aca="false">R44/2</f>
        <v>0</v>
      </c>
      <c r="S66" s="16" t="n">
        <f aca="false">S44/2</f>
        <v>0</v>
      </c>
      <c r="T66" s="16" t="n">
        <f aca="false">T44/2</f>
        <v>0</v>
      </c>
      <c r="U66" s="16" t="n">
        <f aca="false">U44/2</f>
        <v>0</v>
      </c>
      <c r="V66" s="16" t="n">
        <f aca="false">V44/2</f>
        <v>0</v>
      </c>
      <c r="W66" s="16" t="n">
        <f aca="false">W44/2</f>
        <v>0</v>
      </c>
      <c r="X66" s="16" t="n">
        <f aca="false">X44/2</f>
        <v>0</v>
      </c>
      <c r="Y66" s="16" t="n">
        <f aca="false">Y44/2</f>
        <v>0</v>
      </c>
      <c r="Z66" s="16" t="n">
        <f aca="false">Z44/2</f>
        <v>0</v>
      </c>
      <c r="AA66" s="16" t="n">
        <f aca="false">AA44/2</f>
        <v>0</v>
      </c>
      <c r="AB66" s="16" t="n">
        <f aca="false">AB44/2</f>
        <v>0</v>
      </c>
      <c r="AC66" s="16" t="n">
        <f aca="false">AC44/2</f>
        <v>0</v>
      </c>
      <c r="AD66" s="16" t="n">
        <f aca="false">AD44/2</f>
        <v>0</v>
      </c>
      <c r="AE66" s="16" t="n">
        <f aca="false">AE44/2</f>
        <v>0</v>
      </c>
      <c r="AF66" s="16" t="n">
        <f aca="false">AF44/2</f>
        <v>0</v>
      </c>
      <c r="AG66" s="16" t="n">
        <f aca="false">AG44/2</f>
        <v>0</v>
      </c>
      <c r="AH66" s="16" t="n">
        <f aca="false">AH44/2</f>
        <v>0</v>
      </c>
      <c r="AI66" s="16" t="n">
        <f aca="false">AI44/2</f>
        <v>0</v>
      </c>
      <c r="AJ66" s="16" t="n">
        <f aca="false">AJ44/2</f>
        <v>0</v>
      </c>
      <c r="AK66" s="16" t="n">
        <f aca="false">AK44/2</f>
        <v>0</v>
      </c>
      <c r="AL66" s="16" t="n">
        <f aca="false">AL44/2</f>
        <v>21</v>
      </c>
      <c r="AM66" s="16" t="n">
        <f aca="false">AM44/2</f>
        <v>3</v>
      </c>
      <c r="AN66" s="16" t="n">
        <v>0</v>
      </c>
      <c r="AO66" s="16" t="n">
        <f aca="false">AO44/2</f>
        <v>12</v>
      </c>
    </row>
    <row r="67" customFormat="false" ht="38.25" hidden="false" customHeight="false" outlineLevel="0" collapsed="false">
      <c r="A67" s="11" t="n">
        <v>62</v>
      </c>
      <c r="B67" s="12" t="s">
        <v>152</v>
      </c>
      <c r="C67" s="13"/>
      <c r="D67" s="22" t="s">
        <v>51</v>
      </c>
      <c r="E67" s="22" t="s">
        <v>150</v>
      </c>
      <c r="F67" s="15" t="n">
        <f aca="false">SUM(G67:AO67)</f>
        <v>72</v>
      </c>
      <c r="G67" s="16" t="n">
        <f aca="false">G44</f>
        <v>0</v>
      </c>
      <c r="H67" s="16" t="n">
        <f aca="false">H44</f>
        <v>0</v>
      </c>
      <c r="I67" s="16" t="n">
        <f aca="false">I44</f>
        <v>0</v>
      </c>
      <c r="J67" s="16" t="n">
        <f aca="false">J44</f>
        <v>0</v>
      </c>
      <c r="K67" s="16" t="n">
        <f aca="false">K44</f>
        <v>0</v>
      </c>
      <c r="L67" s="16" t="n">
        <f aca="false">L44</f>
        <v>0</v>
      </c>
      <c r="M67" s="16" t="n">
        <f aca="false">M44</f>
        <v>0</v>
      </c>
      <c r="N67" s="16" t="n">
        <f aca="false">N44</f>
        <v>0</v>
      </c>
      <c r="O67" s="16" t="n">
        <f aca="false">O44</f>
        <v>0</v>
      </c>
      <c r="P67" s="16" t="n">
        <f aca="false">P44</f>
        <v>0</v>
      </c>
      <c r="Q67" s="16" t="n">
        <f aca="false">Q44</f>
        <v>0</v>
      </c>
      <c r="R67" s="16" t="n">
        <f aca="false">R44</f>
        <v>0</v>
      </c>
      <c r="S67" s="16" t="n">
        <f aca="false">S44</f>
        <v>0</v>
      </c>
      <c r="T67" s="16" t="n">
        <f aca="false">T44</f>
        <v>0</v>
      </c>
      <c r="U67" s="16" t="n">
        <f aca="false">U44</f>
        <v>0</v>
      </c>
      <c r="V67" s="16" t="n">
        <f aca="false">V44</f>
        <v>0</v>
      </c>
      <c r="W67" s="16" t="n">
        <f aca="false">W44</f>
        <v>0</v>
      </c>
      <c r="X67" s="16" t="n">
        <f aca="false">X44</f>
        <v>0</v>
      </c>
      <c r="Y67" s="16" t="n">
        <f aca="false">Y44</f>
        <v>0</v>
      </c>
      <c r="Z67" s="16" t="n">
        <f aca="false">Z44</f>
        <v>0</v>
      </c>
      <c r="AA67" s="16" t="n">
        <f aca="false">AA44</f>
        <v>0</v>
      </c>
      <c r="AB67" s="16" t="n">
        <f aca="false">AB44</f>
        <v>0</v>
      </c>
      <c r="AC67" s="16" t="n">
        <f aca="false">AC44</f>
        <v>0</v>
      </c>
      <c r="AD67" s="16" t="n">
        <f aca="false">AD44</f>
        <v>0</v>
      </c>
      <c r="AE67" s="16" t="n">
        <f aca="false">AE44</f>
        <v>0</v>
      </c>
      <c r="AF67" s="16" t="n">
        <f aca="false">AF44</f>
        <v>0</v>
      </c>
      <c r="AG67" s="16" t="n">
        <f aca="false">AG44</f>
        <v>0</v>
      </c>
      <c r="AH67" s="16" t="n">
        <f aca="false">AH44</f>
        <v>0</v>
      </c>
      <c r="AI67" s="16" t="n">
        <f aca="false">AI44</f>
        <v>0</v>
      </c>
      <c r="AJ67" s="16" t="n">
        <f aca="false">AJ44</f>
        <v>0</v>
      </c>
      <c r="AK67" s="16" t="n">
        <f aca="false">AK44</f>
        <v>0</v>
      </c>
      <c r="AL67" s="16" t="n">
        <f aca="false">AL44</f>
        <v>42</v>
      </c>
      <c r="AM67" s="16" t="n">
        <f aca="false">AM44</f>
        <v>6</v>
      </c>
      <c r="AN67" s="16" t="n">
        <v>0</v>
      </c>
      <c r="AO67" s="16" t="n">
        <f aca="false">AO44</f>
        <v>24</v>
      </c>
    </row>
    <row r="68" customFormat="false" ht="38.25" hidden="false" customHeight="false" outlineLevel="0" collapsed="false">
      <c r="A68" s="11" t="n">
        <v>63</v>
      </c>
      <c r="B68" s="12" t="s">
        <v>153</v>
      </c>
      <c r="C68" s="15"/>
      <c r="D68" s="22" t="s">
        <v>51</v>
      </c>
      <c r="E68" s="22" t="s">
        <v>150</v>
      </c>
      <c r="F68" s="15" t="n">
        <f aca="false">SUM(G68:AO68)</f>
        <v>60</v>
      </c>
      <c r="G68" s="16" t="n">
        <f aca="false">G45/2</f>
        <v>0</v>
      </c>
      <c r="H68" s="16" t="n">
        <f aca="false">H45/2</f>
        <v>0</v>
      </c>
      <c r="I68" s="16" t="n">
        <f aca="false">I45/2</f>
        <v>0</v>
      </c>
      <c r="J68" s="16" t="n">
        <f aca="false">J45/2</f>
        <v>0</v>
      </c>
      <c r="K68" s="16" t="n">
        <f aca="false">K45/2</f>
        <v>0</v>
      </c>
      <c r="L68" s="16" t="n">
        <f aca="false">L45/2</f>
        <v>0</v>
      </c>
      <c r="M68" s="16" t="n">
        <f aca="false">M45/2</f>
        <v>0</v>
      </c>
      <c r="N68" s="16" t="n">
        <f aca="false">N45/2</f>
        <v>0</v>
      </c>
      <c r="O68" s="16" t="n">
        <f aca="false">O45/2</f>
        <v>0</v>
      </c>
      <c r="P68" s="16" t="n">
        <f aca="false">P45/2</f>
        <v>0</v>
      </c>
      <c r="Q68" s="16" t="n">
        <f aca="false">Q45/2</f>
        <v>0</v>
      </c>
      <c r="R68" s="16" t="n">
        <f aca="false">R45/2</f>
        <v>0</v>
      </c>
      <c r="S68" s="16" t="n">
        <f aca="false">S45/2</f>
        <v>0</v>
      </c>
      <c r="T68" s="16" t="n">
        <f aca="false">T45/2</f>
        <v>0</v>
      </c>
      <c r="U68" s="16" t="n">
        <f aca="false">U45/2</f>
        <v>0</v>
      </c>
      <c r="V68" s="16" t="n">
        <f aca="false">V45/2</f>
        <v>0</v>
      </c>
      <c r="W68" s="16" t="n">
        <f aca="false">W45/2</f>
        <v>0</v>
      </c>
      <c r="X68" s="16" t="n">
        <f aca="false">X45/2</f>
        <v>0</v>
      </c>
      <c r="Y68" s="16" t="n">
        <f aca="false">Y45/2</f>
        <v>0</v>
      </c>
      <c r="Z68" s="16" t="n">
        <f aca="false">Z45/2</f>
        <v>0</v>
      </c>
      <c r="AA68" s="16" t="n">
        <f aca="false">AA45/2</f>
        <v>0</v>
      </c>
      <c r="AB68" s="16" t="n">
        <f aca="false">AB45/2</f>
        <v>0</v>
      </c>
      <c r="AC68" s="16" t="n">
        <f aca="false">AC45/2</f>
        <v>0</v>
      </c>
      <c r="AD68" s="16" t="n">
        <f aca="false">AD45/2</f>
        <v>0</v>
      </c>
      <c r="AE68" s="16" t="n">
        <f aca="false">AE45/2</f>
        <v>0</v>
      </c>
      <c r="AF68" s="16" t="n">
        <f aca="false">AF45/2</f>
        <v>0</v>
      </c>
      <c r="AG68" s="16" t="n">
        <f aca="false">AG45/2</f>
        <v>0</v>
      </c>
      <c r="AH68" s="16" t="n">
        <f aca="false">AH45/2</f>
        <v>0</v>
      </c>
      <c r="AI68" s="16" t="n">
        <f aca="false">AI45/2</f>
        <v>0</v>
      </c>
      <c r="AJ68" s="16" t="n">
        <f aca="false">AJ45/2</f>
        <v>0</v>
      </c>
      <c r="AK68" s="16" t="n">
        <f aca="false">AK45/2</f>
        <v>0</v>
      </c>
      <c r="AL68" s="16" t="n">
        <f aca="false">AL45/2</f>
        <v>42</v>
      </c>
      <c r="AM68" s="16" t="n">
        <f aca="false">AM45/2</f>
        <v>6</v>
      </c>
      <c r="AN68" s="16" t="n">
        <v>0</v>
      </c>
      <c r="AO68" s="16" t="n">
        <f aca="false">AO45/2</f>
        <v>12</v>
      </c>
    </row>
    <row r="69" customFormat="false" ht="38.25" hidden="false" customHeight="false" outlineLevel="0" collapsed="false">
      <c r="A69" s="11" t="n">
        <v>64</v>
      </c>
      <c r="B69" s="12" t="s">
        <v>154</v>
      </c>
      <c r="C69" s="15"/>
      <c r="D69" s="22" t="s">
        <v>51</v>
      </c>
      <c r="E69" s="22" t="s">
        <v>150</v>
      </c>
      <c r="F69" s="15" t="n">
        <f aca="false">SUM(G69:AO69)</f>
        <v>60</v>
      </c>
      <c r="G69" s="16" t="n">
        <f aca="false">G45/2</f>
        <v>0</v>
      </c>
      <c r="H69" s="16" t="n">
        <f aca="false">H45/2</f>
        <v>0</v>
      </c>
      <c r="I69" s="16" t="n">
        <f aca="false">I45/2</f>
        <v>0</v>
      </c>
      <c r="J69" s="16" t="n">
        <f aca="false">J45/2</f>
        <v>0</v>
      </c>
      <c r="K69" s="16" t="n">
        <f aca="false">K45/2</f>
        <v>0</v>
      </c>
      <c r="L69" s="16" t="n">
        <f aca="false">L45/2</f>
        <v>0</v>
      </c>
      <c r="M69" s="16" t="n">
        <f aca="false">M45/2</f>
        <v>0</v>
      </c>
      <c r="N69" s="16" t="n">
        <f aca="false">N45/2</f>
        <v>0</v>
      </c>
      <c r="O69" s="16" t="n">
        <f aca="false">O45/2</f>
        <v>0</v>
      </c>
      <c r="P69" s="16" t="n">
        <f aca="false">P45/2</f>
        <v>0</v>
      </c>
      <c r="Q69" s="16" t="n">
        <f aca="false">Q45/2</f>
        <v>0</v>
      </c>
      <c r="R69" s="16" t="n">
        <f aca="false">R45/2</f>
        <v>0</v>
      </c>
      <c r="S69" s="16" t="n">
        <f aca="false">S45/2</f>
        <v>0</v>
      </c>
      <c r="T69" s="16" t="n">
        <f aca="false">T45/2</f>
        <v>0</v>
      </c>
      <c r="U69" s="16" t="n">
        <f aca="false">U45/2</f>
        <v>0</v>
      </c>
      <c r="V69" s="16" t="n">
        <f aca="false">V45/2</f>
        <v>0</v>
      </c>
      <c r="W69" s="16" t="n">
        <f aca="false">W45/2</f>
        <v>0</v>
      </c>
      <c r="X69" s="16" t="n">
        <f aca="false">X45/2</f>
        <v>0</v>
      </c>
      <c r="Y69" s="16" t="n">
        <f aca="false">Y45/2</f>
        <v>0</v>
      </c>
      <c r="Z69" s="16" t="n">
        <f aca="false">Z45/2</f>
        <v>0</v>
      </c>
      <c r="AA69" s="16" t="n">
        <f aca="false">AA45/2</f>
        <v>0</v>
      </c>
      <c r="AB69" s="16" t="n">
        <f aca="false">AB45/2</f>
        <v>0</v>
      </c>
      <c r="AC69" s="16" t="n">
        <f aca="false">AC45/2</f>
        <v>0</v>
      </c>
      <c r="AD69" s="16" t="n">
        <f aca="false">AD45/2</f>
        <v>0</v>
      </c>
      <c r="AE69" s="16" t="n">
        <f aca="false">AE45/2</f>
        <v>0</v>
      </c>
      <c r="AF69" s="16" t="n">
        <f aca="false">AF45/2</f>
        <v>0</v>
      </c>
      <c r="AG69" s="16" t="n">
        <f aca="false">AG45/2</f>
        <v>0</v>
      </c>
      <c r="AH69" s="16" t="n">
        <f aca="false">AH45/2</f>
        <v>0</v>
      </c>
      <c r="AI69" s="16" t="n">
        <f aca="false">AI45/2</f>
        <v>0</v>
      </c>
      <c r="AJ69" s="16" t="n">
        <f aca="false">AJ45/2</f>
        <v>0</v>
      </c>
      <c r="AK69" s="16" t="n">
        <f aca="false">AK45/2</f>
        <v>0</v>
      </c>
      <c r="AL69" s="16" t="n">
        <f aca="false">AL45/2</f>
        <v>42</v>
      </c>
      <c r="AM69" s="16" t="n">
        <f aca="false">AM45/2</f>
        <v>6</v>
      </c>
      <c r="AN69" s="16" t="n">
        <v>0</v>
      </c>
      <c r="AO69" s="16" t="n">
        <f aca="false">AO45/2</f>
        <v>12</v>
      </c>
    </row>
    <row r="70" customFormat="false" ht="38.25" hidden="false" customHeight="false" outlineLevel="0" collapsed="false">
      <c r="A70" s="11" t="n">
        <v>65</v>
      </c>
      <c r="B70" s="12" t="s">
        <v>155</v>
      </c>
      <c r="C70" s="15"/>
      <c r="D70" s="22" t="s">
        <v>51</v>
      </c>
      <c r="E70" s="22" t="s">
        <v>150</v>
      </c>
      <c r="F70" s="15" t="n">
        <f aca="false">SUM(G70:AO70)</f>
        <v>120</v>
      </c>
      <c r="G70" s="16" t="n">
        <f aca="false">G45</f>
        <v>0</v>
      </c>
      <c r="H70" s="16" t="n">
        <f aca="false">H45</f>
        <v>0</v>
      </c>
      <c r="I70" s="16" t="n">
        <f aca="false">I45</f>
        <v>0</v>
      </c>
      <c r="J70" s="16" t="n">
        <f aca="false">J45</f>
        <v>0</v>
      </c>
      <c r="K70" s="16" t="n">
        <f aca="false">K45</f>
        <v>0</v>
      </c>
      <c r="L70" s="16" t="n">
        <f aca="false">L45</f>
        <v>0</v>
      </c>
      <c r="M70" s="16" t="n">
        <f aca="false">M45</f>
        <v>0</v>
      </c>
      <c r="N70" s="16" t="n">
        <f aca="false">N45</f>
        <v>0</v>
      </c>
      <c r="O70" s="16" t="n">
        <f aca="false">O45</f>
        <v>0</v>
      </c>
      <c r="P70" s="16" t="n">
        <f aca="false">P45</f>
        <v>0</v>
      </c>
      <c r="Q70" s="16" t="n">
        <f aca="false">Q45</f>
        <v>0</v>
      </c>
      <c r="R70" s="16" t="n">
        <f aca="false">R45</f>
        <v>0</v>
      </c>
      <c r="S70" s="16" t="n">
        <f aca="false">S45</f>
        <v>0</v>
      </c>
      <c r="T70" s="16" t="n">
        <f aca="false">T45</f>
        <v>0</v>
      </c>
      <c r="U70" s="16" t="n">
        <f aca="false">U45</f>
        <v>0</v>
      </c>
      <c r="V70" s="16" t="n">
        <f aca="false">V45</f>
        <v>0</v>
      </c>
      <c r="W70" s="16" t="n">
        <f aca="false">W45</f>
        <v>0</v>
      </c>
      <c r="X70" s="16" t="n">
        <f aca="false">X45</f>
        <v>0</v>
      </c>
      <c r="Y70" s="16" t="n">
        <f aca="false">Y45</f>
        <v>0</v>
      </c>
      <c r="Z70" s="16" t="n">
        <f aca="false">Z45</f>
        <v>0</v>
      </c>
      <c r="AA70" s="16" t="n">
        <f aca="false">AA45</f>
        <v>0</v>
      </c>
      <c r="AB70" s="16" t="n">
        <f aca="false">AB45</f>
        <v>0</v>
      </c>
      <c r="AC70" s="16" t="n">
        <f aca="false">AC45</f>
        <v>0</v>
      </c>
      <c r="AD70" s="16" t="n">
        <f aca="false">AD45</f>
        <v>0</v>
      </c>
      <c r="AE70" s="16" t="n">
        <f aca="false">AE45</f>
        <v>0</v>
      </c>
      <c r="AF70" s="16" t="n">
        <f aca="false">AF45</f>
        <v>0</v>
      </c>
      <c r="AG70" s="16" t="n">
        <f aca="false">AG45</f>
        <v>0</v>
      </c>
      <c r="AH70" s="16" t="n">
        <f aca="false">AH45</f>
        <v>0</v>
      </c>
      <c r="AI70" s="16" t="n">
        <f aca="false">AI45</f>
        <v>0</v>
      </c>
      <c r="AJ70" s="16" t="n">
        <f aca="false">AJ45</f>
        <v>0</v>
      </c>
      <c r="AK70" s="16" t="n">
        <f aca="false">AK45</f>
        <v>0</v>
      </c>
      <c r="AL70" s="16" t="n">
        <f aca="false">AL45</f>
        <v>84</v>
      </c>
      <c r="AM70" s="16" t="n">
        <f aca="false">AM45</f>
        <v>12</v>
      </c>
      <c r="AN70" s="16" t="n">
        <v>0</v>
      </c>
      <c r="AO70" s="16" t="n">
        <f aca="false">AO45</f>
        <v>24</v>
      </c>
    </row>
    <row r="71" customFormat="false" ht="114.75" hidden="false" customHeight="false" outlineLevel="0" collapsed="false">
      <c r="A71" s="11" t="n">
        <v>66</v>
      </c>
      <c r="B71" s="12" t="s">
        <v>156</v>
      </c>
      <c r="C71" s="12"/>
      <c r="D71" s="22" t="s">
        <v>51</v>
      </c>
      <c r="E71" s="22" t="s">
        <v>107</v>
      </c>
      <c r="F71" s="15" t="n">
        <f aca="false">SUM(G71:AO71)</f>
        <v>5</v>
      </c>
      <c r="G71" s="16" t="n">
        <v>0</v>
      </c>
      <c r="H71" s="16" t="n">
        <v>0</v>
      </c>
      <c r="I71" s="16" t="n">
        <v>0</v>
      </c>
      <c r="J71" s="16" t="n">
        <v>0</v>
      </c>
      <c r="K71" s="16" t="n">
        <v>0</v>
      </c>
      <c r="L71" s="16" t="n">
        <v>0</v>
      </c>
      <c r="M71" s="16" t="n">
        <v>0</v>
      </c>
      <c r="N71" s="16" t="n">
        <v>0</v>
      </c>
      <c r="O71" s="16" t="n">
        <v>0</v>
      </c>
      <c r="P71" s="16" t="n">
        <v>0</v>
      </c>
      <c r="Q71" s="16" t="n">
        <v>0</v>
      </c>
      <c r="R71" s="16" t="n">
        <v>0</v>
      </c>
      <c r="S71" s="16" t="n">
        <v>0</v>
      </c>
      <c r="T71" s="16" t="n">
        <v>0</v>
      </c>
      <c r="U71" s="16" t="n">
        <v>0</v>
      </c>
      <c r="V71" s="16" t="n">
        <v>0</v>
      </c>
      <c r="W71" s="16" t="n">
        <v>0</v>
      </c>
      <c r="X71" s="16" t="n">
        <v>0</v>
      </c>
      <c r="Y71" s="16" t="n">
        <v>0</v>
      </c>
      <c r="Z71" s="16" t="n">
        <v>0</v>
      </c>
      <c r="AA71" s="16" t="n">
        <v>0</v>
      </c>
      <c r="AB71" s="16" t="n">
        <v>0</v>
      </c>
      <c r="AC71" s="16" t="n">
        <v>0</v>
      </c>
      <c r="AD71" s="16" t="n">
        <v>0</v>
      </c>
      <c r="AE71" s="16" t="n">
        <v>0</v>
      </c>
      <c r="AF71" s="16" t="n">
        <v>0</v>
      </c>
      <c r="AG71" s="16" t="n">
        <v>0</v>
      </c>
      <c r="AH71" s="16" t="n">
        <v>0</v>
      </c>
      <c r="AI71" s="16" t="n">
        <v>0</v>
      </c>
      <c r="AJ71" s="16" t="n">
        <v>0</v>
      </c>
      <c r="AK71" s="16" t="n">
        <v>0</v>
      </c>
      <c r="AL71" s="16" t="n">
        <v>0</v>
      </c>
      <c r="AM71" s="16" t="n">
        <v>0</v>
      </c>
      <c r="AN71" s="16" t="n">
        <v>5</v>
      </c>
      <c r="AO71" s="16"/>
    </row>
    <row r="72" customFormat="false" ht="409.6" hidden="false" customHeight="true" outlineLevel="0" collapsed="false">
      <c r="A72" s="11" t="n">
        <v>67</v>
      </c>
      <c r="B72" s="12" t="s">
        <v>157</v>
      </c>
      <c r="C72" s="12" t="s">
        <v>158</v>
      </c>
      <c r="D72" s="14" t="s">
        <v>46</v>
      </c>
      <c r="E72" s="14" t="s">
        <v>107</v>
      </c>
      <c r="F72" s="15" t="n">
        <f aca="false">SUM(G72:AO72)</f>
        <v>150</v>
      </c>
      <c r="G72" s="16" t="n">
        <v>0</v>
      </c>
      <c r="H72" s="16" t="n">
        <v>0</v>
      </c>
      <c r="I72" s="16" t="n">
        <v>0</v>
      </c>
      <c r="J72" s="16" t="n">
        <v>0</v>
      </c>
      <c r="K72" s="16" t="n">
        <v>0</v>
      </c>
      <c r="L72" s="16" t="n">
        <v>0</v>
      </c>
      <c r="M72" s="16" t="n">
        <v>0</v>
      </c>
      <c r="N72" s="16" t="n">
        <v>0</v>
      </c>
      <c r="O72" s="16" t="n">
        <v>0</v>
      </c>
      <c r="P72" s="16" t="n">
        <v>0</v>
      </c>
      <c r="Q72" s="16" t="n">
        <v>0</v>
      </c>
      <c r="R72" s="16" t="n">
        <v>0</v>
      </c>
      <c r="S72" s="16" t="n">
        <v>0</v>
      </c>
      <c r="T72" s="16" t="n">
        <v>0</v>
      </c>
      <c r="U72" s="16" t="n">
        <v>0</v>
      </c>
      <c r="V72" s="16" t="n">
        <v>0</v>
      </c>
      <c r="W72" s="16" t="n">
        <v>0</v>
      </c>
      <c r="X72" s="16" t="n">
        <v>0</v>
      </c>
      <c r="Y72" s="16" t="n">
        <v>0</v>
      </c>
      <c r="Z72" s="16" t="n">
        <v>0</v>
      </c>
      <c r="AA72" s="16" t="n">
        <v>0</v>
      </c>
      <c r="AB72" s="16" t="n">
        <v>0</v>
      </c>
      <c r="AC72" s="16" t="n">
        <v>0</v>
      </c>
      <c r="AD72" s="16" t="n">
        <v>0</v>
      </c>
      <c r="AE72" s="16" t="n">
        <v>0</v>
      </c>
      <c r="AF72" s="16" t="n">
        <v>0</v>
      </c>
      <c r="AG72" s="16" t="n">
        <v>0</v>
      </c>
      <c r="AH72" s="16" t="n">
        <v>0</v>
      </c>
      <c r="AI72" s="16" t="n">
        <v>0</v>
      </c>
      <c r="AJ72" s="16" t="n">
        <v>0</v>
      </c>
      <c r="AK72" s="16" t="n">
        <v>0</v>
      </c>
      <c r="AL72" s="16" t="n">
        <v>0</v>
      </c>
      <c r="AM72" s="16" t="n">
        <v>0</v>
      </c>
      <c r="AN72" s="16" t="n">
        <v>0</v>
      </c>
      <c r="AO72" s="16" t="n">
        <v>150</v>
      </c>
    </row>
    <row r="73" customFormat="false" ht="140.25" hidden="false" customHeight="false" outlineLevel="0" collapsed="false">
      <c r="A73" s="11" t="n">
        <v>68</v>
      </c>
      <c r="B73" s="12" t="s">
        <v>159</v>
      </c>
      <c r="C73" s="12" t="s">
        <v>160</v>
      </c>
      <c r="D73" s="14" t="s">
        <v>46</v>
      </c>
      <c r="E73" s="14" t="s">
        <v>107</v>
      </c>
      <c r="F73" s="15" t="n">
        <f aca="false">SUM(G73:AO73)</f>
        <v>1375</v>
      </c>
      <c r="G73" s="16" t="n">
        <v>0</v>
      </c>
      <c r="H73" s="16" t="n">
        <v>0</v>
      </c>
      <c r="I73" s="16" t="n">
        <v>0</v>
      </c>
      <c r="J73" s="16" t="n">
        <v>0</v>
      </c>
      <c r="K73" s="16" t="n">
        <v>0</v>
      </c>
      <c r="L73" s="16" t="n">
        <v>0</v>
      </c>
      <c r="M73" s="16" t="n">
        <v>0</v>
      </c>
      <c r="N73" s="16" t="n">
        <v>0</v>
      </c>
      <c r="O73" s="16" t="n">
        <v>0</v>
      </c>
      <c r="P73" s="16" t="n">
        <v>0</v>
      </c>
      <c r="Q73" s="16" t="n">
        <v>0</v>
      </c>
      <c r="R73" s="16" t="n">
        <v>0</v>
      </c>
      <c r="S73" s="16" t="n">
        <v>0</v>
      </c>
      <c r="T73" s="16" t="n">
        <v>0</v>
      </c>
      <c r="U73" s="16" t="n">
        <v>0</v>
      </c>
      <c r="V73" s="16" t="n">
        <v>149</v>
      </c>
      <c r="W73" s="16" t="n">
        <v>139</v>
      </c>
      <c r="X73" s="16" t="n">
        <v>113</v>
      </c>
      <c r="Y73" s="16" t="n">
        <v>125</v>
      </c>
      <c r="Z73" s="16" t="n">
        <v>20</v>
      </c>
      <c r="AA73" s="16" t="n">
        <v>34</v>
      </c>
      <c r="AB73" s="16" t="n">
        <v>61</v>
      </c>
      <c r="AC73" s="16" t="n">
        <v>99</v>
      </c>
      <c r="AD73" s="16" t="n">
        <v>133</v>
      </c>
      <c r="AE73" s="16" t="n">
        <v>151</v>
      </c>
      <c r="AF73" s="16" t="n">
        <v>161</v>
      </c>
      <c r="AG73" s="16" t="n">
        <v>190</v>
      </c>
      <c r="AH73" s="16" t="n">
        <v>0</v>
      </c>
      <c r="AI73" s="16" t="n">
        <v>0</v>
      </c>
      <c r="AJ73" s="16" t="n">
        <v>0</v>
      </c>
      <c r="AK73" s="16" t="n">
        <v>0</v>
      </c>
      <c r="AL73" s="16" t="n">
        <v>0</v>
      </c>
      <c r="AM73" s="16" t="n">
        <v>0</v>
      </c>
      <c r="AN73" s="16" t="n">
        <v>0</v>
      </c>
      <c r="AO73" s="16"/>
    </row>
    <row r="74" customFormat="false" ht="63.75" hidden="false" customHeight="false" outlineLevel="0" collapsed="false">
      <c r="A74" s="11" t="n">
        <v>69</v>
      </c>
      <c r="B74" s="12" t="s">
        <v>161</v>
      </c>
      <c r="C74" s="18"/>
      <c r="D74" s="4" t="s">
        <v>162</v>
      </c>
      <c r="E74" s="14" t="s">
        <v>163</v>
      </c>
      <c r="F74" s="15" t="n">
        <f aca="false">SUM(G74:AO74)</f>
        <v>50</v>
      </c>
      <c r="G74" s="16" t="n">
        <v>0</v>
      </c>
      <c r="H74" s="16" t="n">
        <v>0</v>
      </c>
      <c r="I74" s="16" t="n">
        <v>0</v>
      </c>
      <c r="J74" s="16" t="n">
        <v>0</v>
      </c>
      <c r="K74" s="16" t="n">
        <v>0</v>
      </c>
      <c r="L74" s="16" t="n">
        <v>0</v>
      </c>
      <c r="M74" s="16" t="n">
        <v>0</v>
      </c>
      <c r="N74" s="16" t="n">
        <v>0</v>
      </c>
      <c r="O74" s="16" t="n">
        <v>0</v>
      </c>
      <c r="P74" s="16" t="n">
        <v>0</v>
      </c>
      <c r="Q74" s="16" t="n">
        <v>0</v>
      </c>
      <c r="R74" s="16" t="n">
        <v>0</v>
      </c>
      <c r="S74" s="16" t="n">
        <v>0</v>
      </c>
      <c r="T74" s="16" t="n">
        <v>0</v>
      </c>
      <c r="U74" s="16" t="n">
        <v>0</v>
      </c>
      <c r="V74" s="16" t="n">
        <v>0</v>
      </c>
      <c r="W74" s="16" t="n">
        <v>0</v>
      </c>
      <c r="X74" s="16" t="n">
        <v>0</v>
      </c>
      <c r="Y74" s="16" t="n">
        <v>0</v>
      </c>
      <c r="Z74" s="16" t="n">
        <v>0</v>
      </c>
      <c r="AA74" s="16" t="n">
        <v>0</v>
      </c>
      <c r="AB74" s="16" t="n">
        <v>0</v>
      </c>
      <c r="AC74" s="16" t="n">
        <v>0</v>
      </c>
      <c r="AD74" s="16" t="n">
        <v>0</v>
      </c>
      <c r="AE74" s="16" t="n">
        <v>0</v>
      </c>
      <c r="AF74" s="16" t="n">
        <v>0</v>
      </c>
      <c r="AG74" s="16" t="n">
        <v>0</v>
      </c>
      <c r="AH74" s="16" t="n">
        <v>0</v>
      </c>
      <c r="AI74" s="16" t="n">
        <v>0</v>
      </c>
      <c r="AJ74" s="16" t="n">
        <v>0</v>
      </c>
      <c r="AK74" s="16" t="n">
        <v>0</v>
      </c>
      <c r="AL74" s="16" t="n">
        <v>0</v>
      </c>
      <c r="AM74" s="16" t="n">
        <v>0</v>
      </c>
      <c r="AN74" s="16" t="n">
        <v>0</v>
      </c>
      <c r="AO74" s="16" t="n">
        <v>50</v>
      </c>
    </row>
    <row r="75" customFormat="false" ht="12.75" hidden="false" customHeight="false" outlineLevel="0" collapsed="false">
      <c r="A75" s="27" t="s">
        <v>164</v>
      </c>
      <c r="B75" s="28"/>
      <c r="C75" s="29"/>
      <c r="D75" s="30"/>
      <c r="E75" s="30"/>
      <c r="F75" s="31"/>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row>
    <row r="77" customFormat="false" ht="92.25" hidden="false" customHeight="true" outlineLevel="0" collapsed="false"/>
    <row r="78" customFormat="false" ht="24" hidden="false" customHeight="true" outlineLevel="0" collapsed="false"/>
    <row r="79" customFormat="false" ht="24" hidden="false" customHeight="true" outlineLevel="0" collapsed="false"/>
    <row r="80" customFormat="false" ht="117" hidden="false" customHeight="true" outlineLevel="0" collapsed="false"/>
    <row r="81" customFormat="false" ht="117" hidden="false" customHeight="true" outlineLevel="0" collapsed="false"/>
    <row r="82" customFormat="false" ht="117" hidden="false" customHeight="true" outlineLevel="0" collapsed="false"/>
    <row r="83" customFormat="false" ht="117" hidden="false" customHeight="true" outlineLevel="0" collapsed="false"/>
    <row r="84" customFormat="false" ht="117" hidden="false" customHeight="true" outlineLevel="0" collapsed="false"/>
    <row r="85" customFormat="false" ht="117" hidden="false" customHeight="true" outlineLevel="0" collapsed="false"/>
    <row r="86" customFormat="false" ht="24" hidden="false" customHeight="true" outlineLevel="0" collapsed="false"/>
    <row r="87" customFormat="false" ht="162.75" hidden="false" customHeight="true" outlineLevel="0" collapsed="false"/>
    <row r="88" customFormat="false" ht="162.75" hidden="false" customHeight="true" outlineLevel="0" collapsed="false"/>
    <row r="89" customFormat="false" ht="162.75" hidden="false" customHeight="true" outlineLevel="0" collapsed="false"/>
    <row r="90" customFormat="false" ht="162.75" hidden="false" customHeight="true" outlineLevel="0" collapsed="false"/>
    <row r="91" customFormat="false" ht="162.75" hidden="false" customHeight="true" outlineLevel="0" collapsed="false"/>
    <row r="92" customFormat="false" ht="162.75" hidden="false" customHeight="true" outlineLevel="0" collapsed="false"/>
    <row r="93" customFormat="false" ht="117" hidden="false" customHeight="true" outlineLevel="0" collapsed="false"/>
    <row r="94" customFormat="false" ht="117" hidden="false" customHeight="true" outlineLevel="0" collapsed="false"/>
    <row r="95" customFormat="false" ht="117" hidden="false" customHeight="true" outlineLevel="0" collapsed="false"/>
    <row r="96" customFormat="false" ht="140.25" hidden="false" customHeight="true" outlineLevel="0" collapsed="false"/>
    <row r="97" customFormat="false" ht="140.25" hidden="false" customHeight="true" outlineLevel="0" collapsed="false"/>
    <row r="98" customFormat="false" ht="140.25" hidden="false" customHeight="true" outlineLevel="0" collapsed="false"/>
    <row r="99" customFormat="false" ht="140.25" hidden="false" customHeight="true" outlineLevel="0" collapsed="false"/>
    <row r="100" customFormat="false" ht="186" hidden="false" customHeight="true" outlineLevel="0" collapsed="false"/>
    <row r="101" customFormat="false" ht="162.75" hidden="false" customHeight="true" outlineLevel="0" collapsed="false"/>
    <row r="102" customFormat="false" ht="162.75" hidden="false" customHeight="true" outlineLevel="0" collapsed="false"/>
    <row r="103" customFormat="false" ht="140.25" hidden="false" customHeight="true" outlineLevel="0" collapsed="false"/>
    <row r="104" customFormat="false" ht="140.25" hidden="false" customHeight="true" outlineLevel="0" collapsed="false"/>
    <row r="105" customFormat="false" ht="117" hidden="false" customHeight="true" outlineLevel="0" collapsed="false"/>
    <row r="106" customFormat="false" ht="47.25" hidden="false" customHeight="true" outlineLevel="0" collapsed="false"/>
    <row r="107" customFormat="false" ht="70.5" hidden="false" customHeight="true" outlineLevel="0" collapsed="false"/>
    <row r="108" customFormat="false" ht="70.5" hidden="false" customHeight="true" outlineLevel="0" collapsed="false"/>
    <row r="109" customFormat="false" ht="93.75" hidden="false" customHeight="true" outlineLevel="0" collapsed="false"/>
    <row r="110" customFormat="false" ht="93.75" hidden="false" customHeight="true" outlineLevel="0" collapsed="false"/>
    <row r="111" customFormat="false" ht="93.75" hidden="false" customHeight="true" outlineLevel="0" collapsed="false"/>
    <row r="112" customFormat="false" ht="162.75" hidden="false" customHeight="true" outlineLevel="0" collapsed="false"/>
    <row r="113" customFormat="false" ht="93.75" hidden="false" customHeight="true" outlineLevel="0" collapsed="false"/>
    <row r="114" customFormat="false" ht="162.75" hidden="false" customHeight="true" outlineLevel="0" collapsed="false"/>
    <row r="115" customFormat="false" ht="162.75" hidden="false" customHeight="true" outlineLevel="0" collapsed="false"/>
    <row r="116" customFormat="false" ht="162.75" hidden="false" customHeight="true" outlineLevel="0" collapsed="false"/>
    <row r="117" customFormat="false" ht="162.75" hidden="false" customHeight="true" outlineLevel="0" collapsed="false"/>
    <row r="118" customFormat="false" ht="24" hidden="false" customHeight="true" outlineLevel="0" collapsed="false"/>
    <row r="119" customFormat="false" ht="24" hidden="false" customHeight="true" outlineLevel="0" collapsed="false"/>
    <row r="120" customFormat="false" ht="24" hidden="false" customHeight="true" outlineLevel="0" collapsed="false"/>
    <row r="121" customFormat="false" ht="24" hidden="false" customHeight="true" outlineLevel="0" collapsed="false"/>
    <row r="122" customFormat="false" ht="70.5" hidden="false" customHeight="true" outlineLevel="0" collapsed="false"/>
    <row r="123" customFormat="false" ht="70.5" hidden="false" customHeight="true" outlineLevel="0" collapsed="false"/>
    <row r="124" customFormat="false" ht="70.5" hidden="false" customHeight="true" outlineLevel="0" collapsed="false"/>
    <row r="125" customFormat="false" ht="70.5" hidden="false" customHeight="true" outlineLevel="0" collapsed="false"/>
    <row r="126" customFormat="false" ht="70.5" hidden="false" customHeight="true" outlineLevel="0" collapsed="false"/>
    <row r="127" customFormat="false" ht="70.5" hidden="false" customHeight="true" outlineLevel="0" collapsed="false"/>
    <row r="128" customFormat="false" ht="70.5" hidden="false" customHeight="true" outlineLevel="0" collapsed="false"/>
    <row r="129" customFormat="false" ht="70.5" hidden="false" customHeight="true" outlineLevel="0" collapsed="false"/>
    <row r="130" customFormat="false" ht="70.5" hidden="false" customHeight="true" outlineLevel="0" collapsed="false"/>
    <row r="131" customFormat="false" ht="70.5" hidden="false" customHeight="true" outlineLevel="0" collapsed="false"/>
    <row r="132" customFormat="false" ht="74.25" hidden="false" customHeight="true" outlineLevel="0" collapsed="false"/>
    <row r="133" customFormat="false" ht="74.25" hidden="false" customHeight="true" outlineLevel="0" collapsed="false"/>
    <row r="134" customFormat="false" ht="74.25" hidden="false" customHeight="true" outlineLevel="0" collapsed="false"/>
    <row r="135" customFormat="false" ht="74.25" hidden="false" customHeight="true" outlineLevel="0" collapsed="false"/>
    <row r="136" customFormat="false" ht="74.25" hidden="false" customHeight="true" outlineLevel="0" collapsed="false"/>
    <row r="137" customFormat="false" ht="74.25" hidden="false" customHeight="true" outlineLevel="0" collapsed="false"/>
    <row r="138" customFormat="false" ht="70.5" hidden="false" customHeight="true" outlineLevel="0" collapsed="false"/>
    <row r="139" customFormat="false" ht="70.5" hidden="false" customHeight="true" outlineLevel="0" collapsed="false"/>
    <row r="140" customFormat="false" ht="70.5" hidden="false" customHeight="true" outlineLevel="0" collapsed="false"/>
    <row r="141" customFormat="false" ht="70.5" hidden="false" customHeight="true" outlineLevel="0" collapsed="false"/>
    <row r="142" customFormat="false" ht="70.5" hidden="false" customHeight="true" outlineLevel="0" collapsed="false"/>
    <row r="143" customFormat="false" ht="70.5" hidden="false" customHeight="true" outlineLevel="0" collapsed="false"/>
    <row r="144" customFormat="false" ht="93.75" hidden="false" customHeight="true" outlineLevel="0" collapsed="false"/>
    <row r="145" customFormat="false" ht="70.5" hidden="false" customHeight="true" outlineLevel="0" collapsed="false"/>
    <row r="146" customFormat="false" ht="47.25" hidden="false" customHeight="true" outlineLevel="0" collapsed="false"/>
    <row r="147" customFormat="false" ht="47.25" hidden="false" customHeight="true" outlineLevel="0" collapsed="false"/>
    <row r="148" customFormat="false" ht="47.25" hidden="false" customHeight="true" outlineLevel="0" collapsed="false"/>
    <row r="149" customFormat="false" ht="70.5" hidden="false" customHeight="true" outlineLevel="0" collapsed="false"/>
    <row r="150" customFormat="false" ht="24" hidden="false" customHeight="true" outlineLevel="0" collapsed="false"/>
    <row r="151" customFormat="false" ht="24" hidden="false" customHeight="true" outlineLevel="0" collapsed="false"/>
    <row r="152" customFormat="false" ht="24" hidden="false" customHeight="true" outlineLevel="0" collapsed="false"/>
    <row r="153" customFormat="false" ht="92.25" hidden="false" customHeight="true" outlineLevel="0" collapsed="false"/>
    <row r="154" customFormat="false" ht="24" hidden="false" customHeight="true" outlineLevel="0" collapsed="false"/>
    <row r="155" customFormat="false" ht="24" hidden="false" customHeight="true" outlineLevel="0" collapsed="false"/>
    <row r="156" customFormat="false" ht="117" hidden="false" customHeight="true" outlineLevel="0" collapsed="false"/>
    <row r="157" customFormat="false" ht="117" hidden="false" customHeight="true" outlineLevel="0" collapsed="false"/>
    <row r="158" customFormat="false" ht="117" hidden="false" customHeight="true" outlineLevel="0" collapsed="false"/>
    <row r="159" customFormat="false" ht="117" hidden="false" customHeight="true" outlineLevel="0" collapsed="false"/>
    <row r="160" customFormat="false" ht="117" hidden="false" customHeight="true" outlineLevel="0" collapsed="false"/>
    <row r="161" customFormat="false" ht="117" hidden="false" customHeight="true" outlineLevel="0" collapsed="false"/>
    <row r="162" customFormat="false" ht="24" hidden="false" customHeight="true" outlineLevel="0" collapsed="false"/>
    <row r="163" customFormat="false" ht="162.75" hidden="false" customHeight="true" outlineLevel="0" collapsed="false"/>
    <row r="164" customFormat="false" ht="162.75" hidden="false" customHeight="true" outlineLevel="0" collapsed="false"/>
    <row r="165" customFormat="false" ht="162.75" hidden="false" customHeight="true" outlineLevel="0" collapsed="false"/>
    <row r="166" customFormat="false" ht="162.75" hidden="false" customHeight="true" outlineLevel="0" collapsed="false"/>
    <row r="167" customFormat="false" ht="162.75" hidden="false" customHeight="true" outlineLevel="0" collapsed="false"/>
    <row r="168" customFormat="false" ht="162.75" hidden="false" customHeight="true" outlineLevel="0" collapsed="false"/>
    <row r="169" customFormat="false" ht="117" hidden="false" customHeight="true" outlineLevel="0" collapsed="false"/>
    <row r="170" customFormat="false" ht="117" hidden="false" customHeight="true" outlineLevel="0" collapsed="false"/>
    <row r="171" customFormat="false" ht="117" hidden="false" customHeight="true" outlineLevel="0" collapsed="false"/>
    <row r="172" customFormat="false" ht="140.25" hidden="false" customHeight="true" outlineLevel="0" collapsed="false"/>
    <row r="173" customFormat="false" ht="140.25" hidden="false" customHeight="true" outlineLevel="0" collapsed="false"/>
    <row r="174" customFormat="false" ht="140.25" hidden="false" customHeight="true" outlineLevel="0" collapsed="false"/>
    <row r="175" customFormat="false" ht="140.25" hidden="false" customHeight="true" outlineLevel="0" collapsed="false"/>
    <row r="176" customFormat="false" ht="186" hidden="false" customHeight="true" outlineLevel="0" collapsed="false"/>
    <row r="177" customFormat="false" ht="162.75" hidden="false" customHeight="true" outlineLevel="0" collapsed="false"/>
    <row r="178" customFormat="false" ht="162.75" hidden="false" customHeight="true" outlineLevel="0" collapsed="false"/>
    <row r="179" customFormat="false" ht="140.25" hidden="false" customHeight="true" outlineLevel="0" collapsed="false"/>
    <row r="180" customFormat="false" ht="140.25" hidden="false" customHeight="true" outlineLevel="0" collapsed="false"/>
    <row r="181" customFormat="false" ht="117" hidden="false" customHeight="true" outlineLevel="0" collapsed="false"/>
    <row r="182" customFormat="false" ht="47.25" hidden="false" customHeight="true" outlineLevel="0" collapsed="false"/>
    <row r="183" customFormat="false" ht="70.5" hidden="false" customHeight="true" outlineLevel="0" collapsed="false"/>
    <row r="184" customFormat="false" ht="70.5" hidden="false" customHeight="true" outlineLevel="0" collapsed="false"/>
    <row r="185" customFormat="false" ht="93.75" hidden="false" customHeight="true" outlineLevel="0" collapsed="false"/>
    <row r="186" customFormat="false" ht="93.75" hidden="false" customHeight="true" outlineLevel="0" collapsed="false"/>
    <row r="187" customFormat="false" ht="93.75" hidden="false" customHeight="true" outlineLevel="0" collapsed="false"/>
    <row r="188" customFormat="false" ht="162.75" hidden="false" customHeight="true" outlineLevel="0" collapsed="false"/>
    <row r="189" customFormat="false" ht="93.75" hidden="false" customHeight="true" outlineLevel="0" collapsed="false"/>
    <row r="190" customFormat="false" ht="162.75" hidden="false" customHeight="true" outlineLevel="0" collapsed="false"/>
    <row r="191" customFormat="false" ht="162.75" hidden="false" customHeight="true" outlineLevel="0" collapsed="false"/>
    <row r="192" customFormat="false" ht="162.75" hidden="false" customHeight="true" outlineLevel="0" collapsed="false"/>
    <row r="193" customFormat="false" ht="162.75" hidden="false" customHeight="true" outlineLevel="0" collapsed="false"/>
    <row r="194" customFormat="false" ht="24" hidden="false" customHeight="true" outlineLevel="0" collapsed="false"/>
    <row r="195" customFormat="false" ht="24" hidden="false" customHeight="true" outlineLevel="0" collapsed="false"/>
    <row r="196" customFormat="false" ht="24" hidden="false" customHeight="true" outlineLevel="0" collapsed="false"/>
    <row r="197" customFormat="false" ht="24" hidden="false" customHeight="true" outlineLevel="0" collapsed="false"/>
    <row r="198" customFormat="false" ht="70.5" hidden="false" customHeight="true" outlineLevel="0" collapsed="false"/>
    <row r="199" customFormat="false" ht="70.5" hidden="false" customHeight="true" outlineLevel="0" collapsed="false"/>
    <row r="200" customFormat="false" ht="70.5" hidden="false" customHeight="true" outlineLevel="0" collapsed="false"/>
    <row r="201" customFormat="false" ht="70.5" hidden="false" customHeight="true" outlineLevel="0" collapsed="false"/>
    <row r="202" customFormat="false" ht="70.5" hidden="false" customHeight="true" outlineLevel="0" collapsed="false"/>
    <row r="203" customFormat="false" ht="70.5" hidden="false" customHeight="true" outlineLevel="0" collapsed="false"/>
    <row r="204" customFormat="false" ht="70.5" hidden="false" customHeight="true" outlineLevel="0" collapsed="false"/>
    <row r="205" customFormat="false" ht="70.5" hidden="false" customHeight="true" outlineLevel="0" collapsed="false"/>
    <row r="206" customFormat="false" ht="70.5" hidden="false" customHeight="true" outlineLevel="0" collapsed="false"/>
    <row r="207" customFormat="false" ht="70.5" hidden="false" customHeight="true" outlineLevel="0" collapsed="false"/>
    <row r="208" customFormat="false" ht="74.25" hidden="false" customHeight="true" outlineLevel="0" collapsed="false"/>
    <row r="209" customFormat="false" ht="74.25" hidden="false" customHeight="true" outlineLevel="0" collapsed="false"/>
    <row r="210" customFormat="false" ht="74.25" hidden="false" customHeight="true" outlineLevel="0" collapsed="false"/>
    <row r="211" customFormat="false" ht="74.25" hidden="false" customHeight="true" outlineLevel="0" collapsed="false"/>
    <row r="212" customFormat="false" ht="74.25" hidden="false" customHeight="true" outlineLevel="0" collapsed="false"/>
    <row r="213" customFormat="false" ht="74.25" hidden="false" customHeight="true" outlineLevel="0" collapsed="false"/>
    <row r="214" customFormat="false" ht="70.5" hidden="false" customHeight="true" outlineLevel="0" collapsed="false"/>
    <row r="215" customFormat="false" ht="70.5" hidden="false" customHeight="true" outlineLevel="0" collapsed="false"/>
    <row r="216" customFormat="false" ht="70.5" hidden="false" customHeight="true" outlineLevel="0" collapsed="false"/>
    <row r="217" customFormat="false" ht="70.5" hidden="false" customHeight="true" outlineLevel="0" collapsed="false"/>
    <row r="218" customFormat="false" ht="70.5" hidden="false" customHeight="true" outlineLevel="0" collapsed="false"/>
    <row r="219" customFormat="false" ht="70.5" hidden="false" customHeight="true" outlineLevel="0" collapsed="false"/>
    <row r="220" customFormat="false" ht="93.75" hidden="false" customHeight="true" outlineLevel="0" collapsed="false"/>
    <row r="221" customFormat="false" ht="70.5" hidden="false" customHeight="true" outlineLevel="0" collapsed="false"/>
    <row r="222" customFormat="false" ht="47.25" hidden="false" customHeight="true" outlineLevel="0" collapsed="false"/>
    <row r="223" customFormat="false" ht="47.25" hidden="false" customHeight="true" outlineLevel="0" collapsed="false"/>
    <row r="224" customFormat="false" ht="47.25" hidden="false" customHeight="true" outlineLevel="0" collapsed="false"/>
    <row r="225" customFormat="false" ht="70.5" hidden="false" customHeight="true" outlineLevel="0" collapsed="false"/>
    <row r="226" customFormat="false" ht="24" hidden="false" customHeight="true" outlineLevel="0" collapsed="false"/>
    <row r="227" customFormat="false" ht="24" hidden="false" customHeight="true" outlineLevel="0" collapsed="false"/>
    <row r="228" customFormat="false" ht="24" hidden="false" customHeight="true" outlineLevel="0" collapsed="false"/>
    <row r="229" customFormat="false" ht="92.25" hidden="false" customHeight="true" outlineLevel="0" collapsed="false"/>
    <row r="230" customFormat="false" ht="24" hidden="false" customHeight="true" outlineLevel="0" collapsed="false"/>
    <row r="231" customFormat="false" ht="24" hidden="false" customHeight="true" outlineLevel="0" collapsed="false"/>
    <row r="232" customFormat="false" ht="117" hidden="false" customHeight="true" outlineLevel="0" collapsed="false"/>
    <row r="233" customFormat="false" ht="117" hidden="false" customHeight="true" outlineLevel="0" collapsed="false"/>
    <row r="234" customFormat="false" ht="117" hidden="false" customHeight="true" outlineLevel="0" collapsed="false"/>
    <row r="235" customFormat="false" ht="117" hidden="false" customHeight="true" outlineLevel="0" collapsed="false"/>
    <row r="236" customFormat="false" ht="117" hidden="false" customHeight="true" outlineLevel="0" collapsed="false"/>
    <row r="237" customFormat="false" ht="117" hidden="false" customHeight="true" outlineLevel="0" collapsed="false"/>
    <row r="238" customFormat="false" ht="24" hidden="false" customHeight="true" outlineLevel="0" collapsed="false"/>
    <row r="239" customFormat="false" ht="162.75" hidden="false" customHeight="true" outlineLevel="0" collapsed="false"/>
    <row r="240" customFormat="false" ht="162.75" hidden="false" customHeight="true" outlineLevel="0" collapsed="false"/>
    <row r="241" customFormat="false" ht="162.75" hidden="false" customHeight="true" outlineLevel="0" collapsed="false"/>
    <row r="242" customFormat="false" ht="162.75" hidden="false" customHeight="true" outlineLevel="0" collapsed="false"/>
    <row r="243" customFormat="false" ht="162.75" hidden="false" customHeight="true" outlineLevel="0" collapsed="false"/>
    <row r="244" customFormat="false" ht="162.75" hidden="false" customHeight="true" outlineLevel="0" collapsed="false"/>
    <row r="245" customFormat="false" ht="117" hidden="false" customHeight="true" outlineLevel="0" collapsed="false"/>
    <row r="246" customFormat="false" ht="117" hidden="false" customHeight="true" outlineLevel="0" collapsed="false"/>
    <row r="247" customFormat="false" ht="117" hidden="false" customHeight="true" outlineLevel="0" collapsed="false"/>
    <row r="248" customFormat="false" ht="140.25" hidden="false" customHeight="true" outlineLevel="0" collapsed="false"/>
    <row r="249" customFormat="false" ht="140.25" hidden="false" customHeight="true" outlineLevel="0" collapsed="false"/>
    <row r="250" customFormat="false" ht="140.25" hidden="false" customHeight="true" outlineLevel="0" collapsed="false"/>
    <row r="251" customFormat="false" ht="140.25" hidden="false" customHeight="true" outlineLevel="0" collapsed="false"/>
    <row r="252" customFormat="false" ht="186" hidden="false" customHeight="true" outlineLevel="0" collapsed="false"/>
    <row r="253" customFormat="false" ht="162.75" hidden="false" customHeight="true" outlineLevel="0" collapsed="false"/>
    <row r="254" customFormat="false" ht="162.75" hidden="false" customHeight="true" outlineLevel="0" collapsed="false"/>
    <row r="255" customFormat="false" ht="140.25" hidden="false" customHeight="true" outlineLevel="0" collapsed="false"/>
    <row r="256" customFormat="false" ht="140.25" hidden="false" customHeight="true" outlineLevel="0" collapsed="false"/>
    <row r="257" customFormat="false" ht="117" hidden="false" customHeight="true" outlineLevel="0" collapsed="false"/>
    <row r="258" customFormat="false" ht="47.25" hidden="false" customHeight="true" outlineLevel="0" collapsed="false"/>
    <row r="259" customFormat="false" ht="70.5" hidden="false" customHeight="true" outlineLevel="0" collapsed="false"/>
    <row r="260" customFormat="false" ht="70.5" hidden="false" customHeight="true" outlineLevel="0" collapsed="false"/>
    <row r="261" customFormat="false" ht="93.75" hidden="false" customHeight="true" outlineLevel="0" collapsed="false"/>
    <row r="262" customFormat="false" ht="93.75" hidden="false" customHeight="true" outlineLevel="0" collapsed="false"/>
    <row r="263" customFormat="false" ht="93.75" hidden="false" customHeight="true" outlineLevel="0" collapsed="false"/>
    <row r="264" customFormat="false" ht="162.75" hidden="false" customHeight="true" outlineLevel="0" collapsed="false"/>
    <row r="265" customFormat="false" ht="93.75" hidden="false" customHeight="true" outlineLevel="0" collapsed="false"/>
    <row r="266" customFormat="false" ht="162.75" hidden="false" customHeight="true" outlineLevel="0" collapsed="false"/>
    <row r="267" customFormat="false" ht="162.75" hidden="false" customHeight="true" outlineLevel="0" collapsed="false"/>
    <row r="268" customFormat="false" ht="162.75" hidden="false" customHeight="true" outlineLevel="0" collapsed="false"/>
    <row r="269" customFormat="false" ht="162.75" hidden="false" customHeight="true" outlineLevel="0" collapsed="false"/>
    <row r="270" customFormat="false" ht="24" hidden="false" customHeight="true" outlineLevel="0" collapsed="false"/>
    <row r="271" customFormat="false" ht="24" hidden="false" customHeight="true" outlineLevel="0" collapsed="false"/>
    <row r="272" customFormat="false" ht="24" hidden="false" customHeight="true" outlineLevel="0" collapsed="false"/>
    <row r="273" customFormat="false" ht="24" hidden="false" customHeight="true" outlineLevel="0" collapsed="false"/>
    <row r="274" customFormat="false" ht="70.5" hidden="false" customHeight="true" outlineLevel="0" collapsed="false"/>
    <row r="275" customFormat="false" ht="70.5" hidden="false" customHeight="true" outlineLevel="0" collapsed="false"/>
    <row r="276" customFormat="false" ht="70.5" hidden="false" customHeight="true" outlineLevel="0" collapsed="false"/>
    <row r="277" customFormat="false" ht="70.5" hidden="false" customHeight="true" outlineLevel="0" collapsed="false"/>
    <row r="278" customFormat="false" ht="70.5" hidden="false" customHeight="true" outlineLevel="0" collapsed="false"/>
    <row r="279" customFormat="false" ht="70.5" hidden="false" customHeight="true" outlineLevel="0" collapsed="false"/>
    <row r="280" customFormat="false" ht="70.5" hidden="false" customHeight="true" outlineLevel="0" collapsed="false"/>
    <row r="281" customFormat="false" ht="70.5" hidden="false" customHeight="true" outlineLevel="0" collapsed="false"/>
    <row r="282" customFormat="false" ht="70.5" hidden="false" customHeight="true" outlineLevel="0" collapsed="false"/>
    <row r="283" customFormat="false" ht="70.5" hidden="false" customHeight="true" outlineLevel="0" collapsed="false"/>
    <row r="284" customFormat="false" ht="74.25" hidden="false" customHeight="true" outlineLevel="0" collapsed="false"/>
    <row r="285" customFormat="false" ht="74.25" hidden="false" customHeight="true" outlineLevel="0" collapsed="false"/>
    <row r="286" customFormat="false" ht="74.25" hidden="false" customHeight="true" outlineLevel="0" collapsed="false"/>
    <row r="287" customFormat="false" ht="74.25" hidden="false" customHeight="true" outlineLevel="0" collapsed="false"/>
    <row r="288" customFormat="false" ht="74.25" hidden="false" customHeight="true" outlineLevel="0" collapsed="false"/>
    <row r="289" customFormat="false" ht="74.25" hidden="false" customHeight="true" outlineLevel="0" collapsed="false"/>
    <row r="290" customFormat="false" ht="70.5" hidden="false" customHeight="true" outlineLevel="0" collapsed="false"/>
    <row r="291" customFormat="false" ht="70.5" hidden="false" customHeight="true" outlineLevel="0" collapsed="false"/>
    <row r="292" customFormat="false" ht="70.5" hidden="false" customHeight="true" outlineLevel="0" collapsed="false"/>
    <row r="293" customFormat="false" ht="70.5" hidden="false" customHeight="true" outlineLevel="0" collapsed="false"/>
    <row r="294" customFormat="false" ht="70.5" hidden="false" customHeight="true" outlineLevel="0" collapsed="false"/>
    <row r="295" customFormat="false" ht="70.5" hidden="false" customHeight="true" outlineLevel="0" collapsed="false"/>
    <row r="296" customFormat="false" ht="93.75" hidden="false" customHeight="true" outlineLevel="0" collapsed="false"/>
    <row r="297" customFormat="false" ht="70.5" hidden="false" customHeight="true" outlineLevel="0" collapsed="false"/>
    <row r="298" customFormat="false" ht="47.25" hidden="false" customHeight="true" outlineLevel="0" collapsed="false"/>
    <row r="299" customFormat="false" ht="47.25" hidden="false" customHeight="true" outlineLevel="0" collapsed="false"/>
    <row r="300" customFormat="false" ht="47.25" hidden="false" customHeight="true" outlineLevel="0" collapsed="false"/>
    <row r="301" customFormat="false" ht="70.5" hidden="false" customHeight="true" outlineLevel="0" collapsed="false"/>
    <row r="302" customFormat="false" ht="24" hidden="false" customHeight="true" outlineLevel="0" collapsed="false"/>
    <row r="303" customFormat="false" ht="24" hidden="false" customHeight="true" outlineLevel="0" collapsed="false"/>
    <row r="304" customFormat="false" ht="24" hidden="false" customHeight="true" outlineLevel="0" collapsed="false"/>
    <row r="305" customFormat="false" ht="24" hidden="false" customHeight="true" outlineLevel="0" collapsed="false"/>
    <row r="306" customFormat="false" ht="45.75" hidden="false" customHeight="true" outlineLevel="0" collapsed="false"/>
    <row r="307" customFormat="false" ht="24" hidden="false" customHeight="true" outlineLevel="0" collapsed="false"/>
    <row r="308" customFormat="false" ht="24" hidden="false" customHeight="true" outlineLevel="0" collapsed="false"/>
    <row r="309" customFormat="false" ht="186" hidden="false" customHeight="true" outlineLevel="0" collapsed="false"/>
    <row r="310" customFormat="false" ht="209.25" hidden="false" customHeight="true" outlineLevel="0" collapsed="false"/>
    <row r="311" customFormat="false" ht="24" hidden="false" customHeight="true" outlineLevel="0" collapsed="false"/>
    <row r="312" customFormat="false" ht="24" hidden="false" customHeight="true" outlineLevel="0" collapsed="false"/>
    <row r="313" customFormat="false" ht="45.75" hidden="false" customHeight="true" outlineLevel="0" collapsed="false"/>
    <row r="314" customFormat="false" ht="24" hidden="false" customHeight="true" outlineLevel="0" collapsed="false"/>
    <row r="315" customFormat="false" ht="24" hidden="false" customHeight="true" outlineLevel="0" collapsed="false"/>
    <row r="316" customFormat="false" ht="186" hidden="false" customHeight="true" outlineLevel="0" collapsed="false"/>
    <row r="317" customFormat="false" ht="209.25" hidden="false" customHeight="true" outlineLevel="0" collapsed="false"/>
    <row r="318" customFormat="false" ht="24" hidden="false" customHeight="true" outlineLevel="0" collapsed="false"/>
    <row r="319" customFormat="false" ht="24" hidden="false" customHeight="true" outlineLevel="0" collapsed="false"/>
    <row r="320" customFormat="false" ht="45.75" hidden="false" customHeight="true" outlineLevel="0" collapsed="false"/>
    <row r="321" customFormat="false" ht="24" hidden="false" customHeight="true" outlineLevel="0" collapsed="false"/>
    <row r="322" customFormat="false" ht="24" hidden="false" customHeight="true" outlineLevel="0" collapsed="false"/>
    <row r="323" customFormat="false" ht="186" hidden="false" customHeight="true" outlineLevel="0" collapsed="false"/>
    <row r="324" customFormat="false" ht="209.25" hidden="false" customHeight="true" outlineLevel="0" collapsed="false"/>
    <row r="325" customFormat="false" ht="24" hidden="false" customHeight="true" outlineLevel="0" collapsed="false"/>
    <row r="326" customFormat="false" ht="24" hidden="false" customHeight="true" outlineLevel="0" collapsed="false"/>
    <row r="327" customFormat="false" ht="45.75" hidden="false" customHeight="true" outlineLevel="0" collapsed="false"/>
    <row r="328" customFormat="false" ht="24" hidden="false" customHeight="true" outlineLevel="0" collapsed="false"/>
    <row r="329" customFormat="false" ht="24" hidden="false" customHeight="true" outlineLevel="0" collapsed="false"/>
    <row r="330" customFormat="false" ht="186" hidden="false" customHeight="true" outlineLevel="0" collapsed="false"/>
    <row r="331" customFormat="false" ht="209.25" hidden="false" customHeight="true" outlineLevel="0" collapsed="false"/>
    <row r="332" customFormat="false" ht="24" hidden="false" customHeight="true" outlineLevel="0" collapsed="false"/>
    <row r="333" customFormat="false" ht="24" hidden="false" customHeight="true" outlineLevel="0" collapsed="false"/>
    <row r="334" customFormat="false" ht="24" hidden="false" customHeight="true" outlineLevel="0" collapsed="false"/>
    <row r="335" customFormat="false" ht="24" hidden="false" customHeight="true" outlineLevel="0" collapsed="false"/>
    <row r="336" customFormat="false" ht="24" hidden="false" customHeight="true" outlineLevel="0" collapsed="false"/>
    <row r="337" customFormat="false" ht="24" hidden="false" customHeight="true" outlineLevel="0" collapsed="false"/>
    <row r="338" customFormat="false" ht="24" hidden="false" customHeight="true" outlineLevel="0" collapsed="false"/>
    <row r="339" customFormat="false" ht="24" hidden="false" customHeight="true" outlineLevel="0" collapsed="false"/>
    <row r="340" customFormat="false" ht="24" hidden="false" customHeight="true" outlineLevel="0" collapsed="false"/>
    <row r="341" customFormat="false" ht="24" hidden="false" customHeight="true" outlineLevel="0" collapsed="false"/>
    <row r="342" customFormat="false" ht="24" hidden="false" customHeight="true" outlineLevel="0" collapsed="false"/>
    <row r="343" customFormat="false" ht="24" hidden="false" customHeight="true" outlineLevel="0" collapsed="false"/>
    <row r="344" customFormat="false" ht="24" hidden="false" customHeight="true" outlineLevel="0" collapsed="false"/>
    <row r="345" customFormat="false" ht="24" hidden="false" customHeight="true" outlineLevel="0" collapsed="false"/>
    <row r="346" customFormat="false" ht="24" hidden="false" customHeight="true" outlineLevel="0" collapsed="false"/>
    <row r="347" customFormat="false" ht="24" hidden="false" customHeight="true" outlineLevel="0" collapsed="false"/>
    <row r="348" customFormat="false" ht="24" hidden="false" customHeight="true" outlineLevel="0" collapsed="false"/>
    <row r="349" customFormat="false" ht="24" hidden="false" customHeight="true" outlineLevel="0" collapsed="false"/>
    <row r="350" customFormat="false" ht="24" hidden="false" customHeight="true" outlineLevel="0" collapsed="false"/>
    <row r="351" customFormat="false" ht="24" hidden="false" customHeight="true" outlineLevel="0" collapsed="false"/>
    <row r="352" customFormat="false" ht="24" hidden="false" customHeight="true" outlineLevel="0" collapsed="false"/>
    <row r="353" customFormat="false" ht="24" hidden="false" customHeight="true" outlineLevel="0" collapsed="false"/>
    <row r="354" customFormat="false" ht="24" hidden="false" customHeight="true" outlineLevel="0" collapsed="false"/>
    <row r="355" customFormat="false" ht="24" hidden="false" customHeight="true" outlineLevel="0" collapsed="false"/>
    <row r="356" customFormat="false" ht="24" hidden="false" customHeight="true" outlineLevel="0" collapsed="false"/>
    <row r="357" customFormat="false" ht="24" hidden="false" customHeight="true" outlineLevel="0" collapsed="false"/>
    <row r="358" customFormat="false" ht="24" hidden="false" customHeight="true" outlineLevel="0" collapsed="false"/>
    <row r="359" customFormat="false" ht="24" hidden="false" customHeight="true" outlineLevel="0" collapsed="false"/>
    <row r="360" customFormat="false" ht="24" hidden="false" customHeight="true" outlineLevel="0" collapsed="false"/>
    <row r="361" customFormat="false" ht="24" hidden="false" customHeight="true" outlineLevel="0" collapsed="false"/>
    <row r="362" customFormat="false" ht="24" hidden="false" customHeight="true" outlineLevel="0" collapsed="false"/>
    <row r="363" customFormat="false" ht="24" hidden="false" customHeight="true" outlineLevel="0" collapsed="false"/>
    <row r="364" customFormat="false" ht="24" hidden="false" customHeight="true" outlineLevel="0" collapsed="false"/>
    <row r="365" customFormat="false" ht="24" hidden="false" customHeight="true" outlineLevel="0" collapsed="false"/>
    <row r="366" customFormat="false" ht="24" hidden="false" customHeight="true" outlineLevel="0" collapsed="false"/>
    <row r="367" customFormat="false" ht="24" hidden="false" customHeight="true" outlineLevel="0" collapsed="false"/>
    <row r="368" customFormat="false" ht="24" hidden="false" customHeight="true" outlineLevel="0" collapsed="false"/>
    <row r="369" customFormat="false" ht="24" hidden="false" customHeight="true" outlineLevel="0" collapsed="false"/>
    <row r="370" customFormat="false" ht="24" hidden="false" customHeight="true" outlineLevel="0" collapsed="false"/>
    <row r="371" customFormat="false" ht="24" hidden="false" customHeight="true" outlineLevel="0" collapsed="false"/>
    <row r="372" customFormat="false" ht="24" hidden="false" customHeight="true" outlineLevel="0" collapsed="false"/>
    <row r="373" customFormat="false" ht="24" hidden="false" customHeight="true" outlineLevel="0" collapsed="false"/>
    <row r="374" customFormat="false" ht="24" hidden="false" customHeight="true" outlineLevel="0" collapsed="false"/>
    <row r="375" customFormat="false" ht="24" hidden="false" customHeight="true" outlineLevel="0" collapsed="false"/>
    <row r="376" customFormat="false" ht="24" hidden="false" customHeight="true" outlineLevel="0" collapsed="false"/>
    <row r="377" customFormat="false" ht="24" hidden="false" customHeight="true" outlineLevel="0" collapsed="false"/>
    <row r="378" customFormat="false" ht="24" hidden="false" customHeight="true" outlineLevel="0" collapsed="false"/>
    <row r="379" customFormat="false" ht="24" hidden="false" customHeight="true" outlineLevel="0" collapsed="false"/>
    <row r="380" customFormat="false" ht="24" hidden="false" customHeight="true" outlineLevel="0" collapsed="false"/>
    <row r="381" customFormat="false" ht="24" hidden="false" customHeight="true" outlineLevel="0" collapsed="false"/>
    <row r="382" customFormat="false" ht="24" hidden="false" customHeight="true" outlineLevel="0" collapsed="false"/>
    <row r="383" customFormat="false" ht="24" hidden="false" customHeight="true" outlineLevel="0" collapsed="false"/>
    <row r="384" customFormat="false" ht="24" hidden="false" customHeight="true" outlineLevel="0" collapsed="false"/>
    <row r="385" customFormat="false" ht="24" hidden="false" customHeight="true" outlineLevel="0" collapsed="false"/>
    <row r="386" customFormat="false" ht="24" hidden="false" customHeight="true" outlineLevel="0" collapsed="false"/>
    <row r="387" customFormat="false" ht="24" hidden="false" customHeight="true" outlineLevel="0" collapsed="false"/>
    <row r="388" customFormat="false" ht="24" hidden="false" customHeight="true" outlineLevel="0" collapsed="false"/>
    <row r="389" customFormat="false" ht="24" hidden="false" customHeight="true" outlineLevel="0" collapsed="false"/>
    <row r="390" customFormat="false" ht="24" hidden="false" customHeight="true" outlineLevel="0" collapsed="false"/>
    <row r="391" customFormat="false" ht="24" hidden="false" customHeight="true" outlineLevel="0" collapsed="false"/>
    <row r="392" customFormat="false" ht="24" hidden="false" customHeight="true" outlineLevel="0" collapsed="false"/>
    <row r="393" customFormat="false" ht="24" hidden="false" customHeight="true" outlineLevel="0" collapsed="false"/>
    <row r="394" customFormat="false" ht="24" hidden="false" customHeight="true" outlineLevel="0" collapsed="false"/>
    <row r="395" customFormat="false" ht="24" hidden="false" customHeight="true" outlineLevel="0" collapsed="false"/>
    <row r="396" customFormat="false" ht="24" hidden="false" customHeight="true" outlineLevel="0" collapsed="false"/>
    <row r="397" customFormat="false" ht="24" hidden="false" customHeight="true" outlineLevel="0" collapsed="false"/>
    <row r="398" customFormat="false" ht="24" hidden="false" customHeight="true" outlineLevel="0" collapsed="false"/>
    <row r="399" customFormat="false" ht="24" hidden="false" customHeight="true" outlineLevel="0" collapsed="false"/>
    <row r="400" customFormat="false" ht="24" hidden="false" customHeight="true" outlineLevel="0" collapsed="false"/>
    <row r="401" customFormat="false" ht="24" hidden="false" customHeight="true" outlineLevel="0" collapsed="false"/>
    <row r="402" customFormat="false" ht="24" hidden="false" customHeight="true" outlineLevel="0" collapsed="false"/>
    <row r="403" customFormat="false" ht="24" hidden="false" customHeight="true" outlineLevel="0" collapsed="false"/>
    <row r="404" customFormat="false" ht="24" hidden="false" customHeight="true" outlineLevel="0" collapsed="false"/>
    <row r="405" customFormat="false" ht="24" hidden="false" customHeight="true" outlineLevel="0" collapsed="false"/>
    <row r="406" customFormat="false" ht="24" hidden="false" customHeight="true" outlineLevel="0" collapsed="false"/>
    <row r="407" customFormat="false" ht="24" hidden="false" customHeight="true" outlineLevel="0" collapsed="false"/>
    <row r="408" customFormat="false" ht="24" hidden="false" customHeight="true" outlineLevel="0" collapsed="false"/>
    <row r="409" customFormat="false" ht="24" hidden="false" customHeight="true" outlineLevel="0" collapsed="false"/>
    <row r="410" customFormat="false" ht="24" hidden="false" customHeight="true" outlineLevel="0" collapsed="false"/>
    <row r="411" customFormat="false" ht="24" hidden="false" customHeight="true" outlineLevel="0" collapsed="false"/>
    <row r="412" customFormat="false" ht="24" hidden="false" customHeight="true" outlineLevel="0" collapsed="false"/>
    <row r="413" customFormat="false" ht="24" hidden="false" customHeight="true" outlineLevel="0" collapsed="false"/>
    <row r="414" customFormat="false" ht="24" hidden="false" customHeight="true" outlineLevel="0" collapsed="false"/>
    <row r="415" customFormat="false" ht="24" hidden="false" customHeight="true" outlineLevel="0" collapsed="false"/>
    <row r="416" customFormat="false" ht="24" hidden="false" customHeight="true" outlineLevel="0" collapsed="false"/>
    <row r="417" customFormat="false" ht="24" hidden="false" customHeight="true" outlineLevel="0" collapsed="false"/>
    <row r="418" customFormat="false" ht="24" hidden="false" customHeight="true" outlineLevel="0" collapsed="false"/>
    <row r="419" customFormat="false" ht="24" hidden="false" customHeight="true" outlineLevel="0" collapsed="false"/>
    <row r="420" customFormat="false" ht="24" hidden="false" customHeight="true" outlineLevel="0" collapsed="false"/>
    <row r="421" customFormat="false" ht="24" hidden="false" customHeight="true" outlineLevel="0" collapsed="false"/>
    <row r="422" customFormat="false" ht="24" hidden="false" customHeight="true" outlineLevel="0" collapsed="false"/>
    <row r="423" customFormat="false" ht="24" hidden="false" customHeight="true" outlineLevel="0" collapsed="false"/>
    <row r="424" customFormat="false" ht="24" hidden="false" customHeight="true" outlineLevel="0" collapsed="false"/>
    <row r="425" customFormat="false" ht="24" hidden="false" customHeight="true" outlineLevel="0" collapsed="false"/>
    <row r="426" customFormat="false" ht="24" hidden="false" customHeight="true" outlineLevel="0" collapsed="false"/>
    <row r="427" customFormat="false" ht="24" hidden="false" customHeight="true" outlineLevel="0" collapsed="false"/>
    <row r="428" customFormat="false" ht="24" hidden="false" customHeight="true" outlineLevel="0" collapsed="false"/>
    <row r="429" customFormat="false" ht="24" hidden="false" customHeight="true" outlineLevel="0" collapsed="false"/>
    <row r="430" customFormat="false" ht="24" hidden="false" customHeight="true" outlineLevel="0" collapsed="false"/>
    <row r="431" customFormat="false" ht="24" hidden="false" customHeight="true" outlineLevel="0" collapsed="false"/>
    <row r="432" customFormat="false" ht="24" hidden="false" customHeight="true" outlineLevel="0" collapsed="false"/>
    <row r="433" customFormat="false" ht="24" hidden="false" customHeight="true" outlineLevel="0" collapsed="false"/>
    <row r="434" customFormat="false" ht="24" hidden="false" customHeight="true" outlineLevel="0" collapsed="false"/>
    <row r="435" customFormat="false" ht="24" hidden="false" customHeight="true" outlineLevel="0" collapsed="false"/>
    <row r="436" customFormat="false" ht="24" hidden="false" customHeight="true" outlineLevel="0" collapsed="false"/>
    <row r="437" customFormat="false" ht="24" hidden="false" customHeight="true" outlineLevel="0" collapsed="false"/>
    <row r="438" customFormat="false" ht="24" hidden="false" customHeight="true" outlineLevel="0" collapsed="false"/>
    <row r="439" customFormat="false" ht="24" hidden="false" customHeight="true" outlineLevel="0" collapsed="false"/>
    <row r="440" customFormat="false" ht="24" hidden="false" customHeight="true" outlineLevel="0" collapsed="false"/>
    <row r="441" customFormat="false" ht="24" hidden="false" customHeight="true" outlineLevel="0" collapsed="false"/>
    <row r="442" customFormat="false" ht="24" hidden="false" customHeight="true" outlineLevel="0" collapsed="false"/>
    <row r="443" customFormat="false" ht="24" hidden="false" customHeight="true" outlineLevel="0" collapsed="false"/>
    <row r="444" customFormat="false" ht="24" hidden="false" customHeight="true" outlineLevel="0" collapsed="false"/>
    <row r="445" customFormat="false" ht="24" hidden="false" customHeight="true" outlineLevel="0" collapsed="false"/>
    <row r="446" customFormat="false" ht="24" hidden="false" customHeight="true" outlineLevel="0" collapsed="false"/>
    <row r="447" customFormat="false" ht="24" hidden="false" customHeight="true" outlineLevel="0" collapsed="false"/>
    <row r="448" customFormat="false" ht="24" hidden="false" customHeight="true" outlineLevel="0" collapsed="false"/>
    <row r="449" customFormat="false" ht="24" hidden="false" customHeight="true" outlineLevel="0" collapsed="false"/>
    <row r="450" customFormat="false" ht="24" hidden="false" customHeight="true" outlineLevel="0" collapsed="false"/>
    <row r="451" customFormat="false" ht="24" hidden="false" customHeight="true" outlineLevel="0" collapsed="false"/>
    <row r="452" customFormat="false" ht="24" hidden="false" customHeight="true" outlineLevel="0" collapsed="false"/>
    <row r="453" customFormat="false" ht="24" hidden="false" customHeight="true" outlineLevel="0" collapsed="false"/>
    <row r="454" customFormat="false" ht="24" hidden="false" customHeight="true" outlineLevel="0" collapsed="false"/>
    <row r="455" customFormat="false" ht="24" hidden="false" customHeight="true" outlineLevel="0" collapsed="false"/>
    <row r="456" customFormat="false" ht="24" hidden="false" customHeight="true" outlineLevel="0" collapsed="false"/>
    <row r="457" customFormat="false" ht="24" hidden="false" customHeight="true" outlineLevel="0" collapsed="false"/>
    <row r="458" customFormat="false" ht="24" hidden="false" customHeight="true" outlineLevel="0" collapsed="false"/>
    <row r="459" customFormat="false" ht="24" hidden="false" customHeight="true" outlineLevel="0" collapsed="false"/>
    <row r="460" customFormat="false" ht="24" hidden="false" customHeight="true" outlineLevel="0" collapsed="false"/>
    <row r="461" customFormat="false" ht="24" hidden="false" customHeight="true" outlineLevel="0" collapsed="false"/>
    <row r="462" customFormat="false" ht="24" hidden="false" customHeight="true" outlineLevel="0" collapsed="false"/>
    <row r="463" customFormat="false" ht="24" hidden="false" customHeight="true" outlineLevel="0" collapsed="false"/>
    <row r="464" customFormat="false" ht="24" hidden="false" customHeight="true" outlineLevel="0" collapsed="false"/>
    <row r="465" customFormat="false" ht="24" hidden="false" customHeight="true" outlineLevel="0" collapsed="false"/>
    <row r="466" customFormat="false" ht="24" hidden="false" customHeight="true" outlineLevel="0" collapsed="false"/>
    <row r="467" customFormat="false" ht="24" hidden="false" customHeight="true" outlineLevel="0" collapsed="false"/>
    <row r="468" customFormat="false" ht="24" hidden="false" customHeight="true" outlineLevel="0" collapsed="false"/>
    <row r="469" customFormat="false" ht="24" hidden="false" customHeight="true" outlineLevel="0" collapsed="false"/>
    <row r="470" customFormat="false" ht="24" hidden="false" customHeight="true" outlineLevel="0" collapsed="false"/>
    <row r="471" customFormat="false" ht="24" hidden="false" customHeight="true" outlineLevel="0" collapsed="false"/>
    <row r="472" customFormat="false" ht="24" hidden="false" customHeight="true" outlineLevel="0" collapsed="false"/>
    <row r="473" customFormat="false" ht="24" hidden="false" customHeight="true" outlineLevel="0" collapsed="false"/>
    <row r="474" customFormat="false" ht="24" hidden="false" customHeight="true" outlineLevel="0" collapsed="false"/>
    <row r="475" customFormat="false" ht="24" hidden="false" customHeight="true" outlineLevel="0" collapsed="false"/>
    <row r="476" customFormat="false" ht="24" hidden="false" customHeight="true" outlineLevel="0" collapsed="false"/>
    <row r="477" customFormat="false" ht="24" hidden="false" customHeight="true" outlineLevel="0" collapsed="false"/>
    <row r="478" customFormat="false" ht="24" hidden="false" customHeight="true" outlineLevel="0" collapsed="false"/>
    <row r="479" customFormat="false" ht="24" hidden="false" customHeight="true" outlineLevel="0" collapsed="false"/>
    <row r="480" customFormat="false" ht="24" hidden="false" customHeight="true" outlineLevel="0" collapsed="false"/>
    <row r="481" customFormat="false" ht="24" hidden="false" customHeight="true" outlineLevel="0" collapsed="false"/>
    <row r="482" customFormat="false" ht="24" hidden="false" customHeight="true" outlineLevel="0" collapsed="false"/>
    <row r="483" customFormat="false" ht="24" hidden="false" customHeight="true" outlineLevel="0" collapsed="false"/>
    <row r="484" customFormat="false" ht="24" hidden="false" customHeight="true" outlineLevel="0" collapsed="false"/>
    <row r="485" customFormat="false" ht="24" hidden="false" customHeight="true" outlineLevel="0" collapsed="false"/>
    <row r="486" customFormat="false" ht="24" hidden="false" customHeight="true" outlineLevel="0" collapsed="false"/>
    <row r="487" customFormat="false" ht="24" hidden="false" customHeight="true" outlineLevel="0" collapsed="false"/>
    <row r="488" customFormat="false" ht="24" hidden="false" customHeight="true" outlineLevel="0" collapsed="false"/>
    <row r="489" customFormat="false" ht="24" hidden="false" customHeight="true" outlineLevel="0" collapsed="false"/>
    <row r="490" customFormat="false" ht="24" hidden="false" customHeight="true" outlineLevel="0" collapsed="false"/>
    <row r="491" customFormat="false" ht="24" hidden="false" customHeight="true" outlineLevel="0" collapsed="false"/>
    <row r="492" customFormat="false" ht="24" hidden="false" customHeight="true" outlineLevel="0" collapsed="false"/>
    <row r="493" customFormat="false" ht="24" hidden="false" customHeight="true" outlineLevel="0" collapsed="false"/>
    <row r="494" customFormat="false" ht="24" hidden="false" customHeight="true" outlineLevel="0" collapsed="false"/>
    <row r="495" customFormat="false" ht="24" hidden="false" customHeight="true" outlineLevel="0" collapsed="false"/>
    <row r="496" customFormat="false" ht="24" hidden="false" customHeight="true" outlineLevel="0" collapsed="false"/>
    <row r="497" customFormat="false" ht="24" hidden="false" customHeight="true" outlineLevel="0" collapsed="false"/>
    <row r="498" customFormat="false" ht="24" hidden="false" customHeight="true" outlineLevel="0" collapsed="false"/>
    <row r="499" customFormat="false" ht="24" hidden="false" customHeight="true" outlineLevel="0" collapsed="false"/>
    <row r="500" customFormat="false" ht="24" hidden="false" customHeight="true" outlineLevel="0" collapsed="false"/>
    <row r="501" customFormat="false" ht="24" hidden="false" customHeight="true" outlineLevel="0" collapsed="false"/>
    <row r="502" customFormat="false" ht="24" hidden="false" customHeight="true" outlineLevel="0" collapsed="false"/>
    <row r="503" customFormat="false" ht="24" hidden="false" customHeight="true" outlineLevel="0" collapsed="false"/>
    <row r="504" customFormat="false" ht="24" hidden="false" customHeight="true" outlineLevel="0" collapsed="false"/>
    <row r="505" customFormat="false" ht="24" hidden="false" customHeight="true" outlineLevel="0" collapsed="false"/>
    <row r="506" customFormat="false" ht="24" hidden="false" customHeight="true" outlineLevel="0" collapsed="false"/>
    <row r="507" customFormat="false" ht="24" hidden="false" customHeight="true" outlineLevel="0" collapsed="false"/>
    <row r="508" customFormat="false" ht="24" hidden="false" customHeight="true" outlineLevel="0" collapsed="false"/>
    <row r="509" customFormat="false" ht="24" hidden="false" customHeight="true" outlineLevel="0" collapsed="false"/>
    <row r="510" customFormat="false" ht="24" hidden="false" customHeight="true" outlineLevel="0" collapsed="false"/>
    <row r="511" customFormat="false" ht="24" hidden="false" customHeight="true" outlineLevel="0" collapsed="false"/>
    <row r="512" customFormat="false" ht="24" hidden="false" customHeight="true" outlineLevel="0" collapsed="false"/>
    <row r="513" customFormat="false" ht="24" hidden="false" customHeight="true" outlineLevel="0" collapsed="false"/>
    <row r="514" customFormat="false" ht="24" hidden="false" customHeight="true" outlineLevel="0" collapsed="false"/>
    <row r="515" customFormat="false" ht="24" hidden="false" customHeight="true" outlineLevel="0" collapsed="false"/>
    <row r="516" customFormat="false" ht="24" hidden="false" customHeight="true" outlineLevel="0" collapsed="false"/>
    <row r="517" customFormat="false" ht="24" hidden="false" customHeight="true" outlineLevel="0" collapsed="false"/>
    <row r="518" customFormat="false" ht="24" hidden="false" customHeight="true" outlineLevel="0" collapsed="false"/>
    <row r="519" customFormat="false" ht="24" hidden="false" customHeight="true" outlineLevel="0" collapsed="false"/>
    <row r="520" customFormat="false" ht="24" hidden="false" customHeight="true" outlineLevel="0" collapsed="false"/>
    <row r="521" customFormat="false" ht="24" hidden="false" customHeight="true" outlineLevel="0" collapsed="false"/>
    <row r="522" customFormat="false" ht="24" hidden="false" customHeight="true" outlineLevel="0" collapsed="false"/>
    <row r="523" customFormat="false" ht="24" hidden="false" customHeight="true" outlineLevel="0" collapsed="false"/>
    <row r="524" customFormat="false" ht="24" hidden="false" customHeight="true" outlineLevel="0" collapsed="false"/>
    <row r="525" customFormat="false" ht="24" hidden="false" customHeight="true" outlineLevel="0" collapsed="false"/>
    <row r="526" customFormat="false" ht="24" hidden="false" customHeight="true" outlineLevel="0" collapsed="false"/>
    <row r="527" customFormat="false" ht="24" hidden="false" customHeight="true" outlineLevel="0" collapsed="false"/>
    <row r="528" customFormat="false" ht="24" hidden="false" customHeight="true" outlineLevel="0" collapsed="false"/>
    <row r="529" customFormat="false" ht="24" hidden="false" customHeight="true" outlineLevel="0" collapsed="false"/>
    <row r="530" customFormat="false" ht="24" hidden="false" customHeight="true" outlineLevel="0" collapsed="false"/>
    <row r="531" customFormat="false" ht="24" hidden="false" customHeight="true" outlineLevel="0" collapsed="false"/>
    <row r="532" customFormat="false" ht="24" hidden="false" customHeight="true" outlineLevel="0" collapsed="false"/>
    <row r="533" customFormat="false" ht="24" hidden="false" customHeight="true" outlineLevel="0" collapsed="false"/>
    <row r="534" customFormat="false" ht="24" hidden="false" customHeight="true" outlineLevel="0" collapsed="false"/>
    <row r="535" customFormat="false" ht="24" hidden="false" customHeight="true" outlineLevel="0" collapsed="false"/>
    <row r="536" customFormat="false" ht="24" hidden="false" customHeight="true" outlineLevel="0" collapsed="false"/>
    <row r="537" customFormat="false" ht="24" hidden="false" customHeight="true" outlineLevel="0" collapsed="false"/>
    <row r="538" customFormat="false" ht="24" hidden="false" customHeight="true" outlineLevel="0" collapsed="false"/>
    <row r="539" customFormat="false" ht="24" hidden="false" customHeight="true" outlineLevel="0" collapsed="false"/>
    <row r="540" customFormat="false" ht="24" hidden="false" customHeight="true" outlineLevel="0" collapsed="false"/>
    <row r="541" customFormat="false" ht="24" hidden="false" customHeight="true" outlineLevel="0" collapsed="false"/>
    <row r="542" customFormat="false" ht="24" hidden="false" customHeight="true" outlineLevel="0" collapsed="false"/>
    <row r="543" customFormat="false" ht="24" hidden="false" customHeight="true" outlineLevel="0" collapsed="false"/>
    <row r="544" customFormat="false" ht="24" hidden="false" customHeight="true" outlineLevel="0" collapsed="false"/>
    <row r="545" customFormat="false" ht="24" hidden="false" customHeight="true" outlineLevel="0" collapsed="false"/>
    <row r="546" customFormat="false" ht="24" hidden="false" customHeight="true" outlineLevel="0" collapsed="false"/>
    <row r="547" customFormat="false" ht="24" hidden="false" customHeight="true" outlineLevel="0" collapsed="false"/>
    <row r="548" customFormat="false" ht="24" hidden="false" customHeight="true" outlineLevel="0" collapsed="false"/>
    <row r="549" customFormat="false" ht="24" hidden="false" customHeight="true" outlineLevel="0" collapsed="false"/>
    <row r="550" customFormat="false" ht="24" hidden="false" customHeight="true" outlineLevel="0" collapsed="false"/>
    <row r="551" customFormat="false" ht="24" hidden="false" customHeight="true" outlineLevel="0" collapsed="false"/>
    <row r="552" customFormat="false" ht="24" hidden="false" customHeight="true" outlineLevel="0" collapsed="false"/>
    <row r="553" customFormat="false" ht="24" hidden="false" customHeight="true" outlineLevel="0" collapsed="false"/>
    <row r="554" customFormat="false" ht="24" hidden="false" customHeight="true" outlineLevel="0" collapsed="false"/>
    <row r="555" customFormat="false" ht="24" hidden="false" customHeight="true" outlineLevel="0" collapsed="false"/>
    <row r="556" customFormat="false" ht="24" hidden="false" customHeight="true" outlineLevel="0" collapsed="false"/>
    <row r="557" customFormat="false" ht="24" hidden="false" customHeight="true" outlineLevel="0" collapsed="false"/>
    <row r="558" customFormat="false" ht="24" hidden="false" customHeight="true" outlineLevel="0" collapsed="false"/>
    <row r="559" customFormat="false" ht="24" hidden="false" customHeight="true" outlineLevel="0" collapsed="false"/>
    <row r="560" customFormat="false" ht="24" hidden="false" customHeight="true" outlineLevel="0" collapsed="false"/>
    <row r="561" customFormat="false" ht="24" hidden="false" customHeight="true" outlineLevel="0" collapsed="false"/>
    <row r="562" customFormat="false" ht="24" hidden="false" customHeight="true" outlineLevel="0" collapsed="false"/>
    <row r="563" customFormat="false" ht="24" hidden="false" customHeight="true" outlineLevel="0" collapsed="false"/>
    <row r="564" customFormat="false" ht="24" hidden="false" customHeight="true" outlineLevel="0" collapsed="false"/>
    <row r="565" customFormat="false" ht="24" hidden="false" customHeight="true" outlineLevel="0" collapsed="false"/>
    <row r="566" customFormat="false" ht="24" hidden="false" customHeight="true" outlineLevel="0" collapsed="false"/>
    <row r="567" customFormat="false" ht="24" hidden="false" customHeight="true" outlineLevel="0" collapsed="false"/>
    <row r="568" customFormat="false" ht="24" hidden="false" customHeight="true" outlineLevel="0" collapsed="false"/>
    <row r="569" customFormat="false" ht="24" hidden="false" customHeight="true" outlineLevel="0" collapsed="false"/>
    <row r="570" customFormat="false" ht="24" hidden="false" customHeight="true" outlineLevel="0" collapsed="false"/>
    <row r="571" customFormat="false" ht="24" hidden="false" customHeight="true" outlineLevel="0" collapsed="false"/>
    <row r="572" customFormat="false" ht="24" hidden="false" customHeight="true" outlineLevel="0" collapsed="false"/>
    <row r="573" customFormat="false" ht="24" hidden="false" customHeight="true" outlineLevel="0" collapsed="false"/>
    <row r="574" customFormat="false" ht="24" hidden="false" customHeight="true" outlineLevel="0" collapsed="false"/>
    <row r="575" customFormat="false" ht="24" hidden="false" customHeight="true" outlineLevel="0" collapsed="false"/>
    <row r="576" customFormat="false" ht="24" hidden="false" customHeight="true" outlineLevel="0" collapsed="false"/>
    <row r="577" customFormat="false" ht="24" hidden="false" customHeight="true" outlineLevel="0" collapsed="false"/>
    <row r="578" customFormat="false" ht="24" hidden="false" customHeight="true" outlineLevel="0" collapsed="false"/>
    <row r="579" customFormat="false" ht="24" hidden="false" customHeight="true" outlineLevel="0" collapsed="false"/>
    <row r="580" customFormat="false" ht="24" hidden="false" customHeight="true" outlineLevel="0" collapsed="false"/>
    <row r="581" customFormat="false" ht="24" hidden="false" customHeight="true" outlineLevel="0" collapsed="false"/>
    <row r="582" customFormat="false" ht="24" hidden="false" customHeight="true" outlineLevel="0" collapsed="false"/>
    <row r="583" customFormat="false" ht="24" hidden="false" customHeight="true" outlineLevel="0" collapsed="false"/>
    <row r="584" customFormat="false" ht="24" hidden="false" customHeight="true" outlineLevel="0" collapsed="false"/>
    <row r="585" customFormat="false" ht="24" hidden="false" customHeight="true" outlineLevel="0" collapsed="false"/>
    <row r="586" customFormat="false" ht="24" hidden="false" customHeight="true" outlineLevel="0" collapsed="false"/>
    <row r="587" customFormat="false" ht="24" hidden="false" customHeight="true" outlineLevel="0" collapsed="false"/>
    <row r="588" customFormat="false" ht="24" hidden="false" customHeight="true" outlineLevel="0" collapsed="false"/>
    <row r="589" customFormat="false" ht="24" hidden="false" customHeight="true" outlineLevel="0" collapsed="false"/>
    <row r="590" customFormat="false" ht="24" hidden="false" customHeight="true" outlineLevel="0" collapsed="false"/>
    <row r="591" customFormat="false" ht="24" hidden="false" customHeight="true" outlineLevel="0" collapsed="false"/>
    <row r="592" customFormat="false" ht="24" hidden="false" customHeight="true" outlineLevel="0" collapsed="false"/>
    <row r="593" customFormat="false" ht="24" hidden="false" customHeight="true" outlineLevel="0" collapsed="false"/>
    <row r="594" customFormat="false" ht="24" hidden="false" customHeight="true" outlineLevel="0" collapsed="false"/>
    <row r="595" customFormat="false" ht="24" hidden="false" customHeight="true" outlineLevel="0" collapsed="false"/>
    <row r="596" customFormat="false" ht="24" hidden="false" customHeight="true" outlineLevel="0" collapsed="false"/>
    <row r="597" customFormat="false" ht="24" hidden="false" customHeight="true" outlineLevel="0" collapsed="false"/>
    <row r="598" customFormat="false" ht="24" hidden="false" customHeight="true" outlineLevel="0" collapsed="false"/>
    <row r="599" customFormat="false" ht="24" hidden="false" customHeight="true" outlineLevel="0" collapsed="false"/>
    <row r="600" customFormat="false" ht="24" hidden="false" customHeight="true" outlineLevel="0" collapsed="false"/>
    <row r="601" customFormat="false" ht="24" hidden="false" customHeight="true" outlineLevel="0" collapsed="false"/>
    <row r="602" customFormat="false" ht="24" hidden="false" customHeight="true" outlineLevel="0" collapsed="false"/>
    <row r="603" customFormat="false" ht="24" hidden="false" customHeight="true" outlineLevel="0" collapsed="false"/>
    <row r="604" customFormat="false" ht="24" hidden="false" customHeight="true" outlineLevel="0" collapsed="false"/>
    <row r="605" customFormat="false" ht="24" hidden="false" customHeight="true" outlineLevel="0" collapsed="false"/>
    <row r="606" customFormat="false" ht="24" hidden="false" customHeight="true" outlineLevel="0" collapsed="false"/>
    <row r="607" customFormat="false" ht="24" hidden="false" customHeight="true" outlineLevel="0" collapsed="false"/>
    <row r="608" customFormat="false" ht="24" hidden="false" customHeight="true" outlineLevel="0" collapsed="false"/>
    <row r="609" customFormat="false" ht="24" hidden="false" customHeight="true" outlineLevel="0" collapsed="false"/>
    <row r="610" customFormat="false" ht="24" hidden="false" customHeight="true" outlineLevel="0" collapsed="false"/>
    <row r="611" customFormat="false" ht="24" hidden="false" customHeight="true" outlineLevel="0" collapsed="false"/>
    <row r="612" customFormat="false" ht="24" hidden="false" customHeight="true" outlineLevel="0" collapsed="false"/>
    <row r="613" customFormat="false" ht="24" hidden="false" customHeight="true" outlineLevel="0" collapsed="false"/>
    <row r="614" customFormat="false" ht="24" hidden="false" customHeight="true" outlineLevel="0" collapsed="false"/>
    <row r="615" customFormat="false" ht="24" hidden="false" customHeight="true" outlineLevel="0" collapsed="false"/>
    <row r="616" customFormat="false" ht="24" hidden="false" customHeight="true" outlineLevel="0" collapsed="false"/>
    <row r="617" customFormat="false" ht="24" hidden="false" customHeight="true" outlineLevel="0" collapsed="false"/>
    <row r="618" customFormat="false" ht="24" hidden="false" customHeight="true" outlineLevel="0" collapsed="false"/>
    <row r="619" customFormat="false" ht="24" hidden="false" customHeight="true" outlineLevel="0" collapsed="false"/>
    <row r="620" customFormat="false" ht="24" hidden="false" customHeight="true" outlineLevel="0" collapsed="false"/>
    <row r="621" customFormat="false" ht="24" hidden="false" customHeight="true" outlineLevel="0" collapsed="false"/>
    <row r="622" customFormat="false" ht="24" hidden="false" customHeight="true" outlineLevel="0" collapsed="false"/>
    <row r="623" customFormat="false" ht="24" hidden="false" customHeight="true" outlineLevel="0" collapsed="false"/>
    <row r="624" customFormat="false" ht="24" hidden="false" customHeight="true" outlineLevel="0" collapsed="false"/>
    <row r="625" customFormat="false" ht="24" hidden="false" customHeight="true" outlineLevel="0" collapsed="false"/>
    <row r="626" customFormat="false" ht="24" hidden="false" customHeight="true" outlineLevel="0" collapsed="false"/>
    <row r="627" customFormat="false" ht="24" hidden="false" customHeight="true" outlineLevel="0" collapsed="false"/>
    <row r="628" customFormat="false" ht="24" hidden="false" customHeight="true" outlineLevel="0" collapsed="false"/>
    <row r="629" customFormat="false" ht="24" hidden="false" customHeight="true" outlineLevel="0" collapsed="false"/>
    <row r="630" customFormat="false" ht="24" hidden="false" customHeight="true" outlineLevel="0" collapsed="false"/>
    <row r="631" customFormat="false" ht="24" hidden="false" customHeight="true" outlineLevel="0" collapsed="false"/>
    <row r="632" customFormat="false" ht="24" hidden="false" customHeight="true" outlineLevel="0" collapsed="false"/>
    <row r="633" customFormat="false" ht="24" hidden="false" customHeight="true" outlineLevel="0" collapsed="false"/>
    <row r="634" customFormat="false" ht="24" hidden="false" customHeight="true" outlineLevel="0" collapsed="false"/>
    <row r="635" customFormat="false" ht="24" hidden="false" customHeight="true" outlineLevel="0" collapsed="false"/>
    <row r="636" customFormat="false" ht="24" hidden="false" customHeight="true" outlineLevel="0" collapsed="false"/>
    <row r="637" customFormat="false" ht="24" hidden="false" customHeight="true" outlineLevel="0" collapsed="false"/>
    <row r="638" customFormat="false" ht="24" hidden="false" customHeight="true" outlineLevel="0" collapsed="false"/>
    <row r="639" customFormat="false" ht="24" hidden="false" customHeight="true" outlineLevel="0" collapsed="false"/>
    <row r="640" customFormat="false" ht="24" hidden="false" customHeight="true" outlineLevel="0" collapsed="false"/>
    <row r="641" customFormat="false" ht="24" hidden="false" customHeight="true" outlineLevel="0" collapsed="false"/>
    <row r="642" customFormat="false" ht="24" hidden="false" customHeight="true" outlineLevel="0" collapsed="false"/>
    <row r="643" customFormat="false" ht="24" hidden="false" customHeight="true" outlineLevel="0" collapsed="false"/>
    <row r="644" customFormat="false" ht="24" hidden="false" customHeight="true" outlineLevel="0" collapsed="false"/>
    <row r="645" customFormat="false" ht="24" hidden="false" customHeight="true" outlineLevel="0" collapsed="false"/>
    <row r="646" customFormat="false" ht="24" hidden="false" customHeight="true" outlineLevel="0" collapsed="false"/>
    <row r="647" customFormat="false" ht="24" hidden="false" customHeight="true" outlineLevel="0" collapsed="false"/>
    <row r="648" customFormat="false" ht="24" hidden="false" customHeight="true" outlineLevel="0" collapsed="false"/>
    <row r="649" customFormat="false" ht="24" hidden="false" customHeight="true" outlineLevel="0" collapsed="false"/>
    <row r="650" customFormat="false" ht="24" hidden="false" customHeight="true" outlineLevel="0" collapsed="false"/>
    <row r="651" customFormat="false" ht="24" hidden="false" customHeight="true" outlineLevel="0" collapsed="false"/>
    <row r="652" customFormat="false" ht="24" hidden="false" customHeight="true" outlineLevel="0" collapsed="false"/>
    <row r="653" customFormat="false" ht="24" hidden="false" customHeight="true" outlineLevel="0" collapsed="false"/>
    <row r="654" customFormat="false" ht="24" hidden="false" customHeight="true" outlineLevel="0" collapsed="false"/>
    <row r="655" customFormat="false" ht="24" hidden="false" customHeight="true" outlineLevel="0" collapsed="false"/>
    <row r="656" customFormat="false" ht="24" hidden="false" customHeight="true" outlineLevel="0" collapsed="false"/>
    <row r="657" customFormat="false" ht="24" hidden="false" customHeight="true" outlineLevel="0" collapsed="false"/>
    <row r="658" customFormat="false" ht="24" hidden="false" customHeight="true" outlineLevel="0" collapsed="false"/>
    <row r="659" customFormat="false" ht="24" hidden="false" customHeight="true" outlineLevel="0" collapsed="false"/>
    <row r="660" customFormat="false" ht="24" hidden="false" customHeight="true" outlineLevel="0" collapsed="false"/>
    <row r="661" customFormat="false" ht="24" hidden="false" customHeight="true" outlineLevel="0" collapsed="false"/>
    <row r="662" customFormat="false" ht="24" hidden="false" customHeight="true" outlineLevel="0" collapsed="false"/>
    <row r="663" customFormat="false" ht="24" hidden="false" customHeight="true" outlineLevel="0" collapsed="false"/>
    <row r="664" customFormat="false" ht="24" hidden="false" customHeight="true" outlineLevel="0" collapsed="false"/>
    <row r="665" customFormat="false" ht="24" hidden="false" customHeight="true" outlineLevel="0" collapsed="false"/>
    <row r="666" customFormat="false" ht="24" hidden="false" customHeight="true" outlineLevel="0" collapsed="false"/>
    <row r="667" customFormat="false" ht="24" hidden="false" customHeight="true" outlineLevel="0" collapsed="false"/>
    <row r="668" customFormat="false" ht="24" hidden="false" customHeight="true" outlineLevel="0" collapsed="false"/>
    <row r="669" customFormat="false" ht="24" hidden="false" customHeight="true" outlineLevel="0" collapsed="false"/>
    <row r="670" customFormat="false" ht="24" hidden="false" customHeight="true" outlineLevel="0" collapsed="false"/>
    <row r="671" customFormat="false" ht="24" hidden="false" customHeight="true" outlineLevel="0" collapsed="false"/>
    <row r="672" customFormat="false" ht="24" hidden="false" customHeight="true" outlineLevel="0" collapsed="false"/>
    <row r="673" customFormat="false" ht="24" hidden="false" customHeight="true" outlineLevel="0" collapsed="false"/>
    <row r="674" customFormat="false" ht="24" hidden="false" customHeight="true" outlineLevel="0" collapsed="false"/>
    <row r="675" customFormat="false" ht="24" hidden="false" customHeight="true" outlineLevel="0" collapsed="false"/>
    <row r="676" customFormat="false" ht="24" hidden="false" customHeight="true" outlineLevel="0" collapsed="false"/>
    <row r="677" customFormat="false" ht="24" hidden="false" customHeight="true" outlineLevel="0" collapsed="false"/>
    <row r="678" customFormat="false" ht="24" hidden="false" customHeight="true" outlineLevel="0" collapsed="false"/>
    <row r="679" customFormat="false" ht="24" hidden="false" customHeight="true" outlineLevel="0" collapsed="false"/>
    <row r="680" customFormat="false" ht="24" hidden="false" customHeight="true" outlineLevel="0" collapsed="false"/>
    <row r="681" customFormat="false" ht="24" hidden="false" customHeight="true" outlineLevel="0" collapsed="false"/>
    <row r="682" customFormat="false" ht="24" hidden="false" customHeight="true" outlineLevel="0" collapsed="false"/>
    <row r="683" customFormat="false" ht="24" hidden="false" customHeight="true" outlineLevel="0" collapsed="false"/>
    <row r="684" customFormat="false" ht="24" hidden="false" customHeight="true" outlineLevel="0" collapsed="false"/>
    <row r="685" customFormat="false" ht="24" hidden="false" customHeight="true" outlineLevel="0" collapsed="false"/>
    <row r="686" customFormat="false" ht="24" hidden="false" customHeight="true" outlineLevel="0" collapsed="false"/>
    <row r="687" customFormat="false" ht="24" hidden="false" customHeight="true" outlineLevel="0" collapsed="false"/>
    <row r="688" customFormat="false" ht="24" hidden="false" customHeight="true" outlineLevel="0" collapsed="false"/>
    <row r="689" customFormat="false" ht="24" hidden="false" customHeight="true" outlineLevel="0" collapsed="false"/>
    <row r="690" customFormat="false" ht="24" hidden="false" customHeight="true" outlineLevel="0" collapsed="false"/>
    <row r="691" customFormat="false" ht="24" hidden="false" customHeight="true" outlineLevel="0" collapsed="false"/>
    <row r="692" customFormat="false" ht="24" hidden="false" customHeight="true" outlineLevel="0" collapsed="false"/>
    <row r="693" customFormat="false" ht="24" hidden="false" customHeight="true" outlineLevel="0" collapsed="false"/>
    <row r="694" customFormat="false" ht="24" hidden="false" customHeight="true" outlineLevel="0" collapsed="false"/>
    <row r="695" customFormat="false" ht="24" hidden="false" customHeight="true" outlineLevel="0" collapsed="false"/>
    <row r="696" customFormat="false" ht="24" hidden="false" customHeight="true" outlineLevel="0" collapsed="false"/>
    <row r="697" customFormat="false" ht="24" hidden="false" customHeight="true" outlineLevel="0" collapsed="false"/>
    <row r="698" customFormat="false" ht="24" hidden="false" customHeight="true" outlineLevel="0" collapsed="false"/>
    <row r="699" customFormat="false" ht="24" hidden="false" customHeight="true" outlineLevel="0" collapsed="false"/>
    <row r="700" customFormat="false" ht="24" hidden="false" customHeight="true" outlineLevel="0" collapsed="false"/>
    <row r="701" customFormat="false" ht="24" hidden="false" customHeight="true" outlineLevel="0" collapsed="false"/>
    <row r="702" customFormat="false" ht="24" hidden="false" customHeight="true" outlineLevel="0" collapsed="false"/>
    <row r="703" customFormat="false" ht="24" hidden="false" customHeight="true" outlineLevel="0" collapsed="false"/>
    <row r="704" customFormat="false" ht="24" hidden="false" customHeight="true" outlineLevel="0" collapsed="false"/>
    <row r="705" customFormat="false" ht="24" hidden="false" customHeight="true" outlineLevel="0" collapsed="false"/>
    <row r="706" customFormat="false" ht="24" hidden="false" customHeight="true" outlineLevel="0" collapsed="false"/>
    <row r="707" customFormat="false" ht="24" hidden="false" customHeight="true" outlineLevel="0" collapsed="false"/>
    <row r="708" customFormat="false" ht="24" hidden="false" customHeight="true" outlineLevel="0" collapsed="false"/>
    <row r="709" customFormat="false" ht="24" hidden="false" customHeight="true" outlineLevel="0" collapsed="false"/>
    <row r="710" customFormat="false" ht="24" hidden="false" customHeight="true" outlineLevel="0" collapsed="false"/>
    <row r="711" customFormat="false" ht="24" hidden="false" customHeight="true" outlineLevel="0" collapsed="false"/>
    <row r="712" customFormat="false" ht="24" hidden="false" customHeight="true" outlineLevel="0" collapsed="false"/>
    <row r="713" customFormat="false" ht="24" hidden="false" customHeight="true" outlineLevel="0" collapsed="false"/>
    <row r="714" customFormat="false" ht="24" hidden="false" customHeight="true" outlineLevel="0" collapsed="false"/>
    <row r="715" customFormat="false" ht="24" hidden="false" customHeight="true" outlineLevel="0" collapsed="false"/>
    <row r="716" customFormat="false" ht="24" hidden="false" customHeight="true" outlineLevel="0" collapsed="false"/>
    <row r="717" customFormat="false" ht="24" hidden="false" customHeight="true" outlineLevel="0" collapsed="false"/>
    <row r="718" customFormat="false" ht="24" hidden="false" customHeight="true" outlineLevel="0" collapsed="false"/>
    <row r="719" customFormat="false" ht="24" hidden="false" customHeight="true" outlineLevel="0" collapsed="false"/>
    <row r="720" customFormat="false" ht="24" hidden="false" customHeight="true" outlineLevel="0" collapsed="false"/>
    <row r="721" customFormat="false" ht="24" hidden="false" customHeight="true" outlineLevel="0" collapsed="false"/>
    <row r="722" customFormat="false" ht="24" hidden="false" customHeight="true" outlineLevel="0" collapsed="false"/>
    <row r="723" customFormat="false" ht="24" hidden="false" customHeight="true" outlineLevel="0" collapsed="false"/>
    <row r="724" customFormat="false" ht="24" hidden="false" customHeight="true" outlineLevel="0" collapsed="false"/>
    <row r="725" customFormat="false" ht="24" hidden="false" customHeight="true" outlineLevel="0" collapsed="false"/>
    <row r="726" customFormat="false" ht="24" hidden="false" customHeight="true" outlineLevel="0" collapsed="false"/>
    <row r="727" customFormat="false" ht="24" hidden="false" customHeight="true" outlineLevel="0" collapsed="false"/>
    <row r="728" customFormat="false" ht="24" hidden="false" customHeight="true" outlineLevel="0" collapsed="false"/>
    <row r="729" customFormat="false" ht="24" hidden="false" customHeight="true" outlineLevel="0" collapsed="false"/>
    <row r="730" customFormat="false" ht="24" hidden="false" customHeight="true" outlineLevel="0" collapsed="false"/>
    <row r="731" customFormat="false" ht="24" hidden="false" customHeight="true" outlineLevel="0" collapsed="false"/>
    <row r="732" customFormat="false" ht="24" hidden="false" customHeight="true" outlineLevel="0" collapsed="false"/>
    <row r="733" customFormat="false" ht="24" hidden="false" customHeight="true" outlineLevel="0" collapsed="false"/>
    <row r="734" customFormat="false" ht="24" hidden="false" customHeight="true" outlineLevel="0" collapsed="false"/>
    <row r="735" customFormat="false" ht="24" hidden="false" customHeight="true" outlineLevel="0" collapsed="false"/>
    <row r="736" customFormat="false" ht="24" hidden="false" customHeight="true" outlineLevel="0" collapsed="false"/>
    <row r="737" customFormat="false" ht="24" hidden="false" customHeight="true" outlineLevel="0" collapsed="false"/>
    <row r="738" customFormat="false" ht="24" hidden="false" customHeight="true" outlineLevel="0" collapsed="false"/>
    <row r="739" customFormat="false" ht="24" hidden="false" customHeight="true" outlineLevel="0" collapsed="false"/>
    <row r="740" customFormat="false" ht="24" hidden="false" customHeight="true" outlineLevel="0" collapsed="false"/>
    <row r="741" customFormat="false" ht="24" hidden="false" customHeight="true" outlineLevel="0" collapsed="false"/>
    <row r="742" customFormat="false" ht="24" hidden="false" customHeight="true" outlineLevel="0" collapsed="false"/>
    <row r="743" customFormat="false" ht="24" hidden="false" customHeight="true" outlineLevel="0" collapsed="false"/>
    <row r="744" customFormat="false" ht="24" hidden="false" customHeight="true" outlineLevel="0" collapsed="false"/>
    <row r="745" customFormat="false" ht="24" hidden="false" customHeight="true" outlineLevel="0" collapsed="false"/>
    <row r="746" customFormat="false" ht="24" hidden="false" customHeight="true" outlineLevel="0" collapsed="false"/>
    <row r="747" customFormat="false" ht="24" hidden="false" customHeight="true" outlineLevel="0" collapsed="false"/>
    <row r="748" customFormat="false" ht="24" hidden="false" customHeight="true" outlineLevel="0" collapsed="false"/>
    <row r="749" customFormat="false" ht="24" hidden="false" customHeight="true" outlineLevel="0" collapsed="false"/>
    <row r="750" customFormat="false" ht="24" hidden="false" customHeight="true" outlineLevel="0" collapsed="false"/>
    <row r="751" customFormat="false" ht="24" hidden="false" customHeight="true" outlineLevel="0" collapsed="false"/>
    <row r="752" customFormat="false" ht="24" hidden="false" customHeight="true" outlineLevel="0" collapsed="false"/>
    <row r="753" customFormat="false" ht="24" hidden="false" customHeight="true" outlineLevel="0" collapsed="false"/>
    <row r="754" customFormat="false" ht="24" hidden="false" customHeight="true" outlineLevel="0" collapsed="false"/>
    <row r="755" customFormat="false" ht="24" hidden="false" customHeight="true" outlineLevel="0" collapsed="false"/>
    <row r="756" customFormat="false" ht="24" hidden="false" customHeight="true" outlineLevel="0" collapsed="false"/>
    <row r="757" customFormat="false" ht="24" hidden="false" customHeight="true" outlineLevel="0" collapsed="false"/>
    <row r="758" customFormat="false" ht="24" hidden="false" customHeight="true" outlineLevel="0" collapsed="false"/>
    <row r="759" customFormat="false" ht="24" hidden="false" customHeight="true" outlineLevel="0" collapsed="false"/>
    <row r="760" customFormat="false" ht="24" hidden="false" customHeight="true" outlineLevel="0" collapsed="false"/>
    <row r="761" customFormat="false" ht="24" hidden="false" customHeight="true" outlineLevel="0" collapsed="false"/>
    <row r="762" customFormat="false" ht="24" hidden="false" customHeight="true" outlineLevel="0" collapsed="false"/>
    <row r="763" customFormat="false" ht="24" hidden="false" customHeight="true" outlineLevel="0" collapsed="false"/>
    <row r="764" customFormat="false" ht="24" hidden="false" customHeight="true" outlineLevel="0" collapsed="false"/>
    <row r="765" customFormat="false" ht="24" hidden="false" customHeight="true" outlineLevel="0" collapsed="false"/>
    <row r="766" customFormat="false" ht="24" hidden="false" customHeight="true" outlineLevel="0" collapsed="false"/>
    <row r="767" customFormat="false" ht="24" hidden="false" customHeight="true" outlineLevel="0" collapsed="false"/>
    <row r="768" customFormat="false" ht="24" hidden="false" customHeight="true" outlineLevel="0" collapsed="false"/>
    <row r="769" customFormat="false" ht="24" hidden="false" customHeight="true" outlineLevel="0" collapsed="false"/>
    <row r="770" customFormat="false" ht="24" hidden="false" customHeight="true" outlineLevel="0" collapsed="false"/>
    <row r="771" customFormat="false" ht="24" hidden="false" customHeight="true" outlineLevel="0" collapsed="false"/>
    <row r="772" customFormat="false" ht="24" hidden="false" customHeight="true" outlineLevel="0" collapsed="false"/>
    <row r="773" customFormat="false" ht="24" hidden="false" customHeight="true" outlineLevel="0" collapsed="false"/>
    <row r="774" customFormat="false" ht="24" hidden="false" customHeight="true" outlineLevel="0" collapsed="false"/>
    <row r="775" customFormat="false" ht="24" hidden="false" customHeight="true" outlineLevel="0" collapsed="false"/>
    <row r="776" customFormat="false" ht="24" hidden="false" customHeight="true" outlineLevel="0" collapsed="false"/>
    <row r="777" customFormat="false" ht="24" hidden="false" customHeight="true" outlineLevel="0" collapsed="false"/>
    <row r="778" customFormat="false" ht="24" hidden="false" customHeight="true" outlineLevel="0" collapsed="false"/>
    <row r="779" customFormat="false" ht="24" hidden="false" customHeight="true" outlineLevel="0" collapsed="false"/>
    <row r="780" customFormat="false" ht="24" hidden="false" customHeight="true" outlineLevel="0" collapsed="false"/>
    <row r="781" customFormat="false" ht="24" hidden="false" customHeight="true" outlineLevel="0" collapsed="false"/>
    <row r="782" customFormat="false" ht="24" hidden="false" customHeight="true" outlineLevel="0" collapsed="false"/>
    <row r="783" customFormat="false" ht="24" hidden="false" customHeight="true" outlineLevel="0" collapsed="false"/>
    <row r="784" customFormat="false" ht="24" hidden="false" customHeight="true" outlineLevel="0" collapsed="false"/>
    <row r="785" customFormat="false" ht="24" hidden="false" customHeight="true" outlineLevel="0" collapsed="false"/>
    <row r="786" customFormat="false" ht="24" hidden="false" customHeight="true" outlineLevel="0" collapsed="false"/>
    <row r="787" customFormat="false" ht="24" hidden="false" customHeight="true" outlineLevel="0" collapsed="false"/>
    <row r="788" customFormat="false" ht="24" hidden="false" customHeight="true" outlineLevel="0" collapsed="false"/>
    <row r="789" customFormat="false" ht="24" hidden="false" customHeight="true" outlineLevel="0" collapsed="false"/>
    <row r="790" customFormat="false" ht="24" hidden="false" customHeight="true" outlineLevel="0" collapsed="false"/>
    <row r="791" customFormat="false" ht="24" hidden="false" customHeight="true" outlineLevel="0" collapsed="false"/>
    <row r="792" customFormat="false" ht="24" hidden="false" customHeight="true" outlineLevel="0" collapsed="false"/>
    <row r="793" customFormat="false" ht="24" hidden="false" customHeight="true" outlineLevel="0" collapsed="false"/>
    <row r="794" customFormat="false" ht="24" hidden="false" customHeight="true" outlineLevel="0" collapsed="false"/>
    <row r="795" customFormat="false" ht="24" hidden="false" customHeight="true" outlineLevel="0" collapsed="false"/>
    <row r="796" customFormat="false" ht="24" hidden="false" customHeight="true" outlineLevel="0" collapsed="false"/>
    <row r="797" customFormat="false" ht="24" hidden="false" customHeight="true" outlineLevel="0" collapsed="false"/>
    <row r="798" customFormat="false" ht="24" hidden="false" customHeight="true" outlineLevel="0" collapsed="false"/>
    <row r="799" customFormat="false" ht="24" hidden="false" customHeight="true" outlineLevel="0" collapsed="false"/>
    <row r="800" customFormat="false" ht="24" hidden="false" customHeight="true" outlineLevel="0" collapsed="false"/>
    <row r="801" customFormat="false" ht="24" hidden="false" customHeight="true" outlineLevel="0" collapsed="false"/>
    <row r="802" customFormat="false" ht="24" hidden="false" customHeight="true" outlineLevel="0" collapsed="false"/>
    <row r="803" customFormat="false" ht="24" hidden="false" customHeight="true" outlineLevel="0" collapsed="false"/>
    <row r="804" customFormat="false" ht="24" hidden="false" customHeight="true" outlineLevel="0" collapsed="false"/>
    <row r="805" customFormat="false" ht="24" hidden="false" customHeight="true" outlineLevel="0" collapsed="false"/>
    <row r="806" customFormat="false" ht="24" hidden="false" customHeight="true" outlineLevel="0" collapsed="false"/>
    <row r="807" customFormat="false" ht="24" hidden="false" customHeight="true" outlineLevel="0" collapsed="false"/>
    <row r="808" customFormat="false" ht="24" hidden="false" customHeight="true" outlineLevel="0" collapsed="false"/>
    <row r="809" customFormat="false" ht="24" hidden="false" customHeight="true" outlineLevel="0" collapsed="false"/>
    <row r="810" customFormat="false" ht="24" hidden="false" customHeight="true" outlineLevel="0" collapsed="false"/>
    <row r="811" customFormat="false" ht="24" hidden="false" customHeight="true" outlineLevel="0" collapsed="false"/>
    <row r="812" customFormat="false" ht="24" hidden="false" customHeight="true" outlineLevel="0" collapsed="false"/>
    <row r="813" customFormat="false" ht="24" hidden="false" customHeight="true" outlineLevel="0" collapsed="false"/>
    <row r="814" customFormat="false" ht="24" hidden="false" customHeight="true" outlineLevel="0" collapsed="false"/>
    <row r="815" customFormat="false" ht="24" hidden="false" customHeight="true" outlineLevel="0" collapsed="false"/>
    <row r="816" customFormat="false" ht="24" hidden="false" customHeight="true" outlineLevel="0" collapsed="false"/>
    <row r="817" customFormat="false" ht="24" hidden="false" customHeight="true" outlineLevel="0" collapsed="false"/>
    <row r="818" customFormat="false" ht="24" hidden="false" customHeight="true" outlineLevel="0" collapsed="false"/>
    <row r="819" customFormat="false" ht="24" hidden="false" customHeight="true" outlineLevel="0" collapsed="false"/>
    <row r="820" customFormat="false" ht="24" hidden="false" customHeight="true" outlineLevel="0" collapsed="false"/>
    <row r="821" customFormat="false" ht="24" hidden="false" customHeight="true" outlineLevel="0" collapsed="false"/>
    <row r="822" customFormat="false" ht="24" hidden="false" customHeight="true" outlineLevel="0" collapsed="false"/>
    <row r="823" customFormat="false" ht="24" hidden="false" customHeight="true" outlineLevel="0" collapsed="false"/>
    <row r="824" customFormat="false" ht="24" hidden="false" customHeight="true" outlineLevel="0" collapsed="false"/>
    <row r="825" customFormat="false" ht="24" hidden="false" customHeight="true" outlineLevel="0" collapsed="false"/>
    <row r="826" customFormat="false" ht="24" hidden="false" customHeight="true" outlineLevel="0" collapsed="false"/>
    <row r="827" customFormat="false" ht="24" hidden="false" customHeight="true" outlineLevel="0" collapsed="false"/>
    <row r="828" customFormat="false" ht="24" hidden="false" customHeight="true" outlineLevel="0" collapsed="false"/>
    <row r="829" customFormat="false" ht="24" hidden="false" customHeight="true" outlineLevel="0" collapsed="false"/>
    <row r="830" customFormat="false" ht="24" hidden="false" customHeight="true" outlineLevel="0" collapsed="false"/>
    <row r="831" customFormat="false" ht="24" hidden="false" customHeight="true" outlineLevel="0" collapsed="false"/>
    <row r="832" customFormat="false" ht="24" hidden="false" customHeight="true" outlineLevel="0" collapsed="false"/>
    <row r="833" customFormat="false" ht="24" hidden="false" customHeight="true" outlineLevel="0" collapsed="false"/>
    <row r="834" customFormat="false" ht="24" hidden="false" customHeight="true" outlineLevel="0" collapsed="false"/>
    <row r="835" customFormat="false" ht="24" hidden="false" customHeight="true" outlineLevel="0" collapsed="false"/>
    <row r="836" customFormat="false" ht="24" hidden="false" customHeight="true" outlineLevel="0" collapsed="false"/>
    <row r="837" customFormat="false" ht="24" hidden="false" customHeight="true" outlineLevel="0" collapsed="false"/>
    <row r="838" customFormat="false" ht="24" hidden="false" customHeight="true" outlineLevel="0" collapsed="false"/>
    <row r="839" customFormat="false" ht="24" hidden="false" customHeight="true" outlineLevel="0" collapsed="false"/>
    <row r="840" customFormat="false" ht="24" hidden="false" customHeight="true" outlineLevel="0" collapsed="false"/>
    <row r="841" customFormat="false" ht="24" hidden="false" customHeight="true" outlineLevel="0" collapsed="false"/>
    <row r="842" customFormat="false" ht="24" hidden="false" customHeight="true" outlineLevel="0" collapsed="false"/>
    <row r="843" customFormat="false" ht="24" hidden="false" customHeight="true" outlineLevel="0" collapsed="false"/>
    <row r="844" customFormat="false" ht="24" hidden="false" customHeight="true" outlineLevel="0" collapsed="false"/>
    <row r="845" customFormat="false" ht="24" hidden="false" customHeight="true" outlineLevel="0" collapsed="false"/>
    <row r="846" customFormat="false" ht="24" hidden="false" customHeight="true" outlineLevel="0" collapsed="false"/>
    <row r="847" customFormat="false" ht="24" hidden="false" customHeight="true" outlineLevel="0" collapsed="false"/>
    <row r="848" customFormat="false" ht="24" hidden="false" customHeight="true" outlineLevel="0" collapsed="false"/>
    <row r="849" customFormat="false" ht="24" hidden="false" customHeight="true" outlineLevel="0" collapsed="false"/>
    <row r="850" customFormat="false" ht="24" hidden="false" customHeight="true" outlineLevel="0" collapsed="false"/>
    <row r="851" customFormat="false" ht="24" hidden="false" customHeight="true" outlineLevel="0" collapsed="false"/>
    <row r="852" customFormat="false" ht="24" hidden="false" customHeight="true" outlineLevel="0" collapsed="false"/>
    <row r="853" customFormat="false" ht="24" hidden="false" customHeight="true" outlineLevel="0" collapsed="false"/>
    <row r="854" customFormat="false" ht="24" hidden="false" customHeight="true" outlineLevel="0" collapsed="false"/>
    <row r="855" customFormat="false" ht="24" hidden="false" customHeight="true" outlineLevel="0" collapsed="false"/>
    <row r="856" customFormat="false" ht="24" hidden="false" customHeight="true" outlineLevel="0" collapsed="false"/>
    <row r="857" customFormat="false" ht="24" hidden="false" customHeight="true" outlineLevel="0" collapsed="false"/>
    <row r="858" customFormat="false" ht="24" hidden="false" customHeight="true" outlineLevel="0" collapsed="false"/>
    <row r="859" customFormat="false" ht="24" hidden="false" customHeight="true" outlineLevel="0" collapsed="false"/>
    <row r="860" customFormat="false" ht="24" hidden="false" customHeight="true" outlineLevel="0" collapsed="false"/>
    <row r="861" customFormat="false" ht="24" hidden="false" customHeight="true" outlineLevel="0" collapsed="false"/>
    <row r="862" customFormat="false" ht="24" hidden="false" customHeight="true" outlineLevel="0" collapsed="false"/>
    <row r="863" customFormat="false" ht="24" hidden="false" customHeight="true" outlineLevel="0" collapsed="false"/>
    <row r="864" customFormat="false" ht="24" hidden="false" customHeight="true" outlineLevel="0" collapsed="false"/>
    <row r="865" customFormat="false" ht="24" hidden="false" customHeight="true" outlineLevel="0" collapsed="false"/>
    <row r="866" customFormat="false" ht="24" hidden="false" customHeight="true" outlineLevel="0" collapsed="false"/>
    <row r="867" customFormat="false" ht="24" hidden="false" customHeight="true" outlineLevel="0" collapsed="false"/>
    <row r="868" customFormat="false" ht="24" hidden="false" customHeight="true" outlineLevel="0" collapsed="false"/>
    <row r="869" customFormat="false" ht="24" hidden="false" customHeight="true" outlineLevel="0" collapsed="false"/>
    <row r="870" customFormat="false" ht="24" hidden="false" customHeight="true" outlineLevel="0" collapsed="false"/>
    <row r="871" customFormat="false" ht="24" hidden="false" customHeight="true" outlineLevel="0" collapsed="false"/>
    <row r="872" customFormat="false" ht="24" hidden="false" customHeight="true" outlineLevel="0" collapsed="false"/>
    <row r="873" customFormat="false" ht="24" hidden="false" customHeight="true" outlineLevel="0" collapsed="false"/>
    <row r="874" customFormat="false" ht="24" hidden="false" customHeight="true" outlineLevel="0" collapsed="false"/>
    <row r="875" customFormat="false" ht="24" hidden="false" customHeight="true" outlineLevel="0" collapsed="false"/>
    <row r="876" customFormat="false" ht="24" hidden="false" customHeight="true" outlineLevel="0" collapsed="false"/>
    <row r="877" customFormat="false" ht="24" hidden="false" customHeight="true" outlineLevel="0" collapsed="false"/>
    <row r="878" customFormat="false" ht="24" hidden="false" customHeight="true" outlineLevel="0" collapsed="false"/>
    <row r="879" customFormat="false" ht="24" hidden="false" customHeight="true" outlineLevel="0" collapsed="false"/>
    <row r="880" customFormat="false" ht="24" hidden="false" customHeight="true" outlineLevel="0" collapsed="false"/>
    <row r="881" customFormat="false" ht="24" hidden="false" customHeight="true" outlineLevel="0" collapsed="false"/>
    <row r="882" customFormat="false" ht="24" hidden="false" customHeight="true" outlineLevel="0" collapsed="false"/>
    <row r="883" customFormat="false" ht="24" hidden="false" customHeight="true" outlineLevel="0" collapsed="false"/>
    <row r="884" customFormat="false" ht="24" hidden="false" customHeight="true" outlineLevel="0" collapsed="false"/>
    <row r="885" customFormat="false" ht="24" hidden="false" customHeight="true" outlineLevel="0" collapsed="false"/>
    <row r="886" customFormat="false" ht="24" hidden="false" customHeight="true" outlineLevel="0" collapsed="false"/>
    <row r="887" customFormat="false" ht="24" hidden="false" customHeight="true" outlineLevel="0" collapsed="false"/>
    <row r="888" customFormat="false" ht="24" hidden="false" customHeight="true" outlineLevel="0" collapsed="false"/>
    <row r="889" customFormat="false" ht="24" hidden="false" customHeight="true" outlineLevel="0" collapsed="false"/>
    <row r="890" customFormat="false" ht="24" hidden="false" customHeight="true" outlineLevel="0" collapsed="false"/>
    <row r="891" customFormat="false" ht="24" hidden="false" customHeight="true" outlineLevel="0" collapsed="false"/>
    <row r="892" customFormat="false" ht="24" hidden="false" customHeight="true" outlineLevel="0" collapsed="false"/>
    <row r="893" customFormat="false" ht="24" hidden="false" customHeight="true" outlineLevel="0" collapsed="false"/>
    <row r="894" customFormat="false" ht="24" hidden="false" customHeight="true" outlineLevel="0" collapsed="false"/>
    <row r="895" customFormat="false" ht="24" hidden="false" customHeight="true" outlineLevel="0" collapsed="false"/>
    <row r="896" customFormat="false" ht="24" hidden="false" customHeight="true" outlineLevel="0" collapsed="false"/>
    <row r="897" customFormat="false" ht="24" hidden="false" customHeight="true" outlineLevel="0" collapsed="false"/>
    <row r="898" customFormat="false" ht="24" hidden="false" customHeight="true" outlineLevel="0" collapsed="false"/>
    <row r="899" customFormat="false" ht="24" hidden="false" customHeight="true" outlineLevel="0" collapsed="false"/>
    <row r="900" customFormat="false" ht="24" hidden="false" customHeight="true" outlineLevel="0" collapsed="false"/>
    <row r="901" customFormat="false" ht="24" hidden="false" customHeight="true" outlineLevel="0" collapsed="false"/>
    <row r="902" customFormat="false" ht="24" hidden="false" customHeight="true" outlineLevel="0" collapsed="false"/>
    <row r="903" customFormat="false" ht="24" hidden="false" customHeight="true" outlineLevel="0" collapsed="false"/>
    <row r="904" customFormat="false" ht="24" hidden="false" customHeight="true" outlineLevel="0" collapsed="false"/>
    <row r="905" customFormat="false" ht="24" hidden="false" customHeight="true" outlineLevel="0" collapsed="false"/>
    <row r="906" customFormat="false" ht="24" hidden="false" customHeight="true" outlineLevel="0" collapsed="false"/>
    <row r="907" customFormat="false" ht="24" hidden="false" customHeight="true" outlineLevel="0" collapsed="false"/>
    <row r="908" customFormat="false" ht="24" hidden="false" customHeight="true" outlineLevel="0" collapsed="false"/>
    <row r="909" customFormat="false" ht="24" hidden="false" customHeight="true" outlineLevel="0" collapsed="false"/>
    <row r="910" customFormat="false" ht="24" hidden="false" customHeight="true" outlineLevel="0" collapsed="false"/>
    <row r="911" customFormat="false" ht="24" hidden="false" customHeight="true" outlineLevel="0" collapsed="false"/>
    <row r="912" customFormat="false" ht="24" hidden="false" customHeight="true" outlineLevel="0" collapsed="false"/>
    <row r="913" customFormat="false" ht="24" hidden="false" customHeight="true" outlineLevel="0" collapsed="false"/>
    <row r="914" customFormat="false" ht="24" hidden="false" customHeight="true" outlineLevel="0" collapsed="false"/>
    <row r="915" customFormat="false" ht="24" hidden="false" customHeight="true" outlineLevel="0" collapsed="false"/>
    <row r="916" customFormat="false" ht="24" hidden="false" customHeight="true" outlineLevel="0" collapsed="false"/>
    <row r="917" customFormat="false" ht="24" hidden="false" customHeight="true" outlineLevel="0" collapsed="false"/>
    <row r="918" customFormat="false" ht="24" hidden="false" customHeight="true" outlineLevel="0" collapsed="false"/>
    <row r="919" customFormat="false" ht="24" hidden="false" customHeight="true" outlineLevel="0" collapsed="false"/>
    <row r="920" customFormat="false" ht="24" hidden="false" customHeight="true" outlineLevel="0" collapsed="false"/>
    <row r="921" customFormat="false" ht="24" hidden="false" customHeight="true" outlineLevel="0" collapsed="false"/>
    <row r="922" customFormat="false" ht="24" hidden="false" customHeight="true" outlineLevel="0" collapsed="false"/>
    <row r="923" customFormat="false" ht="24" hidden="false" customHeight="true" outlineLevel="0" collapsed="false"/>
    <row r="924" customFormat="false" ht="24" hidden="false" customHeight="true" outlineLevel="0" collapsed="false"/>
    <row r="925" customFormat="false" ht="24" hidden="false" customHeight="true" outlineLevel="0" collapsed="false"/>
    <row r="926" customFormat="false" ht="24" hidden="false" customHeight="true" outlineLevel="0" collapsed="false"/>
    <row r="927" customFormat="false" ht="24" hidden="false" customHeight="true" outlineLevel="0" collapsed="false"/>
    <row r="928" customFormat="false" ht="24" hidden="false" customHeight="true" outlineLevel="0" collapsed="false"/>
    <row r="929" customFormat="false" ht="24" hidden="false" customHeight="true" outlineLevel="0" collapsed="false"/>
    <row r="930" customFormat="false" ht="24" hidden="false" customHeight="true" outlineLevel="0" collapsed="false"/>
    <row r="931" customFormat="false" ht="24" hidden="false" customHeight="true" outlineLevel="0" collapsed="false"/>
    <row r="932" customFormat="false" ht="24" hidden="false" customHeight="true" outlineLevel="0" collapsed="false"/>
    <row r="933" customFormat="false" ht="24" hidden="false" customHeight="true" outlineLevel="0" collapsed="false"/>
    <row r="934" customFormat="false" ht="24" hidden="false" customHeight="true" outlineLevel="0" collapsed="false"/>
    <row r="935" customFormat="false" ht="24" hidden="false" customHeight="true" outlineLevel="0" collapsed="false"/>
    <row r="936" customFormat="false" ht="24" hidden="false" customHeight="true" outlineLevel="0" collapsed="false"/>
    <row r="937" customFormat="false" ht="24" hidden="false" customHeight="true" outlineLevel="0" collapsed="false"/>
    <row r="938" customFormat="false" ht="24" hidden="false" customHeight="true" outlineLevel="0" collapsed="false"/>
    <row r="939" customFormat="false" ht="24" hidden="false" customHeight="true" outlineLevel="0" collapsed="false"/>
    <row r="940" customFormat="false" ht="24" hidden="false" customHeight="true" outlineLevel="0" collapsed="false"/>
    <row r="941" customFormat="false" ht="24" hidden="false" customHeight="true" outlineLevel="0" collapsed="false"/>
    <row r="942" customFormat="false" ht="24" hidden="false" customHeight="true" outlineLevel="0" collapsed="false"/>
    <row r="943" customFormat="false" ht="24" hidden="false" customHeight="true" outlineLevel="0" collapsed="false"/>
    <row r="944" customFormat="false" ht="24" hidden="false" customHeight="true" outlineLevel="0" collapsed="false"/>
    <row r="945" customFormat="false" ht="24" hidden="false" customHeight="true" outlineLevel="0" collapsed="false"/>
    <row r="946" customFormat="false" ht="24" hidden="false" customHeight="true" outlineLevel="0" collapsed="false"/>
    <row r="947" customFormat="false" ht="24" hidden="false" customHeight="true" outlineLevel="0" collapsed="false"/>
    <row r="948" customFormat="false" ht="24" hidden="false" customHeight="true" outlineLevel="0" collapsed="false"/>
    <row r="949" customFormat="false" ht="24" hidden="false" customHeight="true" outlineLevel="0" collapsed="false"/>
    <row r="950" customFormat="false" ht="24" hidden="false" customHeight="true" outlineLevel="0" collapsed="false"/>
    <row r="951" customFormat="false" ht="24" hidden="false" customHeight="true" outlineLevel="0" collapsed="false"/>
    <row r="952" customFormat="false" ht="24" hidden="false" customHeight="true" outlineLevel="0" collapsed="false"/>
    <row r="953" customFormat="false" ht="24" hidden="false" customHeight="true" outlineLevel="0" collapsed="false"/>
    <row r="954" customFormat="false" ht="24" hidden="false" customHeight="true" outlineLevel="0" collapsed="false"/>
    <row r="955" customFormat="false" ht="24" hidden="false" customHeight="true" outlineLevel="0" collapsed="false"/>
    <row r="956" customFormat="false" ht="24" hidden="false" customHeight="true" outlineLevel="0" collapsed="false"/>
    <row r="957" customFormat="false" ht="24" hidden="false" customHeight="true" outlineLevel="0" collapsed="false"/>
    <row r="958" customFormat="false" ht="24" hidden="false" customHeight="true" outlineLevel="0" collapsed="false"/>
    <row r="959" customFormat="false" ht="24" hidden="false" customHeight="true" outlineLevel="0" collapsed="false"/>
    <row r="960" customFormat="false" ht="24" hidden="false" customHeight="true" outlineLevel="0" collapsed="false"/>
    <row r="961" customFormat="false" ht="24" hidden="false" customHeight="true" outlineLevel="0" collapsed="false"/>
    <row r="962" customFormat="false" ht="24" hidden="false" customHeight="true" outlineLevel="0" collapsed="false"/>
    <row r="963" customFormat="false" ht="24" hidden="false" customHeight="true" outlineLevel="0" collapsed="false"/>
    <row r="964" customFormat="false" ht="24" hidden="false" customHeight="true" outlineLevel="0" collapsed="false"/>
    <row r="965" customFormat="false" ht="24" hidden="false" customHeight="true" outlineLevel="0" collapsed="false"/>
    <row r="966" customFormat="false" ht="24" hidden="false" customHeight="true" outlineLevel="0" collapsed="false"/>
    <row r="967" customFormat="false" ht="24" hidden="false" customHeight="true" outlineLevel="0" collapsed="false"/>
    <row r="968" customFormat="false" ht="24" hidden="false" customHeight="true" outlineLevel="0" collapsed="false"/>
    <row r="969" customFormat="false" ht="24" hidden="false" customHeight="true" outlineLevel="0" collapsed="false"/>
    <row r="970" customFormat="false" ht="24" hidden="false" customHeight="true" outlineLevel="0" collapsed="false"/>
    <row r="971" customFormat="false" ht="24" hidden="false" customHeight="true" outlineLevel="0" collapsed="false"/>
    <row r="972" customFormat="false" ht="24" hidden="false" customHeight="true" outlineLevel="0" collapsed="false"/>
    <row r="973" customFormat="false" ht="24" hidden="false" customHeight="true" outlineLevel="0" collapsed="false"/>
    <row r="974" customFormat="false" ht="24" hidden="false" customHeight="true" outlineLevel="0" collapsed="false"/>
    <row r="975" customFormat="false" ht="24" hidden="false" customHeight="true" outlineLevel="0" collapsed="false"/>
    <row r="976" customFormat="false" ht="24" hidden="false" customHeight="true" outlineLevel="0" collapsed="false"/>
    <row r="977" customFormat="false" ht="24" hidden="false" customHeight="true" outlineLevel="0" collapsed="false"/>
    <row r="978" customFormat="false" ht="24" hidden="false" customHeight="true" outlineLevel="0" collapsed="false"/>
    <row r="979" customFormat="false" ht="24" hidden="false" customHeight="true" outlineLevel="0" collapsed="false"/>
    <row r="980" customFormat="false" ht="24" hidden="false" customHeight="true" outlineLevel="0" collapsed="false"/>
    <row r="981" customFormat="false" ht="24" hidden="false" customHeight="true" outlineLevel="0" collapsed="false"/>
    <row r="982" customFormat="false" ht="24" hidden="false" customHeight="true" outlineLevel="0" collapsed="false"/>
    <row r="983" customFormat="false" ht="24" hidden="false" customHeight="true" outlineLevel="0" collapsed="false"/>
    <row r="984" customFormat="false" ht="24" hidden="false" customHeight="true" outlineLevel="0" collapsed="false"/>
    <row r="985" customFormat="false" ht="24" hidden="false" customHeight="true" outlineLevel="0" collapsed="false"/>
    <row r="986" customFormat="false" ht="24" hidden="false" customHeight="true" outlineLevel="0" collapsed="false"/>
    <row r="987" customFormat="false" ht="24" hidden="false" customHeight="true" outlineLevel="0" collapsed="false"/>
    <row r="988" customFormat="false" ht="24" hidden="false" customHeight="true" outlineLevel="0" collapsed="false"/>
    <row r="989" customFormat="false" ht="24" hidden="false" customHeight="true" outlineLevel="0" collapsed="false"/>
    <row r="990" customFormat="false" ht="24" hidden="false" customHeight="true" outlineLevel="0" collapsed="false"/>
    <row r="991" customFormat="false" ht="24" hidden="false" customHeight="true" outlineLevel="0" collapsed="false"/>
    <row r="992" customFormat="false" ht="24" hidden="false" customHeight="true" outlineLevel="0" collapsed="false"/>
    <row r="993" customFormat="false" ht="24" hidden="false" customHeight="true" outlineLevel="0" collapsed="false"/>
    <row r="994" customFormat="false" ht="24" hidden="false" customHeight="true" outlineLevel="0" collapsed="false"/>
    <row r="995" customFormat="false" ht="24" hidden="false" customHeight="true" outlineLevel="0" collapsed="false"/>
    <row r="996" customFormat="false" ht="24" hidden="false" customHeight="true" outlineLevel="0" collapsed="false"/>
    <row r="997" customFormat="false" ht="24" hidden="false" customHeight="true" outlineLevel="0" collapsed="false"/>
    <row r="998" customFormat="false" ht="24" hidden="false" customHeight="true" outlineLevel="0" collapsed="false"/>
    <row r="999" customFormat="false" ht="24" hidden="false" customHeight="true" outlineLevel="0" collapsed="false"/>
  </sheetData>
  <mergeCells count="44">
    <mergeCell ref="A1:F1"/>
    <mergeCell ref="A2:F2"/>
    <mergeCell ref="A3:F3"/>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 ref="AH4:AH5"/>
    <mergeCell ref="AI4:AI5"/>
    <mergeCell ref="AJ4:AJ5"/>
    <mergeCell ref="AK4:AK5"/>
    <mergeCell ref="AL4:AL5"/>
    <mergeCell ref="AM4:AM5"/>
    <mergeCell ref="AN4:AN5"/>
    <mergeCell ref="AO4:AO5"/>
  </mergeCells>
  <printOptions headings="false" gridLines="false" gridLinesSet="true" horizontalCentered="false" verticalCentered="false"/>
  <pageMargins left="0.275694444444444" right="0.275694444444444" top="0.827083333333333" bottom="0.756944444444444" header="0.511805555555555" footer="0.590277777777778"/>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&amp;C&amp;"Times New Roman,Normal"&amp;12Página &amp;P de &amp;N</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AO32"/>
  <sheetViews>
    <sheetView windowProtection="false" showFormulas="false" showGridLines="true" showRowColHeaders="true" showZeros="true" rightToLeft="false" tabSelected="false" showOutlineSymbols="true" defaultGridColor="true" view="normal" topLeftCell="A27" colorId="64" zoomScale="80" zoomScaleNormal="80" zoomScalePageLayoutView="100" workbookViewId="0">
      <selection pane="topLeft" activeCell="A33" activeCellId="0" sqref="A33"/>
    </sheetView>
  </sheetViews>
  <sheetFormatPr defaultRowHeight="15"/>
  <cols>
    <col collapsed="false" hidden="false" max="1" min="1" style="0" width="7.1530612244898"/>
    <col collapsed="false" hidden="false" max="2" min="2" style="0" width="76.9438775510204"/>
    <col collapsed="false" hidden="false" max="3" min="3" style="0" width="25.9183673469388"/>
    <col collapsed="false" hidden="false" max="4" min="4" style="0" width="16.8724489795918"/>
    <col collapsed="false" hidden="false" max="5" min="5" style="0" width="31.8571428571429"/>
    <col collapsed="false" hidden="false" max="6" min="6" style="0" width="7.83163265306122"/>
    <col collapsed="false" hidden="false" max="7" min="7" style="0" width="10.3928571428571"/>
    <col collapsed="false" hidden="false" max="1025" min="8" style="0" width="14.0408163265306"/>
  </cols>
  <sheetData>
    <row r="1" customFormat="false" ht="25.5" hidden="false" customHeight="true" outlineLevel="0" collapsed="false">
      <c r="A1" s="33" t="s">
        <v>0</v>
      </c>
      <c r="B1" s="33"/>
      <c r="C1" s="33"/>
      <c r="D1" s="33"/>
      <c r="E1" s="33"/>
      <c r="F1" s="33"/>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row>
    <row r="2" customFormat="false" ht="15" hidden="false" customHeight="false" outlineLevel="0" collapsed="false">
      <c r="A2" s="35" t="s">
        <v>165</v>
      </c>
      <c r="B2" s="35"/>
      <c r="C2" s="35"/>
      <c r="D2" s="35"/>
      <c r="E2" s="35"/>
      <c r="F2" s="35"/>
    </row>
    <row r="3" customFormat="false" ht="25.35" hidden="false" customHeight="true" outlineLevel="0" collapsed="false">
      <c r="A3" s="4" t="s">
        <v>166</v>
      </c>
      <c r="B3" s="4"/>
      <c r="C3" s="4"/>
      <c r="D3" s="4"/>
      <c r="E3" s="4"/>
      <c r="F3" s="4"/>
    </row>
    <row r="4" customFormat="false" ht="15" hidden="false" customHeight="true" outlineLevel="0" collapsed="false">
      <c r="A4" s="36" t="s">
        <v>3</v>
      </c>
      <c r="B4" s="36" t="s">
        <v>4</v>
      </c>
      <c r="C4" s="36" t="s">
        <v>5</v>
      </c>
      <c r="D4" s="37" t="s">
        <v>6</v>
      </c>
      <c r="E4" s="38" t="s">
        <v>7</v>
      </c>
      <c r="F4" s="9" t="s">
        <v>8</v>
      </c>
    </row>
    <row r="5" customFormat="false" ht="15" hidden="false" customHeight="false" outlineLevel="0" collapsed="false">
      <c r="A5" s="36"/>
      <c r="B5" s="36"/>
      <c r="C5" s="36"/>
      <c r="D5" s="36"/>
      <c r="E5" s="38"/>
      <c r="F5" s="9"/>
    </row>
    <row r="6" customFormat="false" ht="311.9" hidden="false" customHeight="false" outlineLevel="0" collapsed="false">
      <c r="A6" s="39" t="n">
        <v>70</v>
      </c>
      <c r="B6" s="16" t="s">
        <v>48</v>
      </c>
      <c r="C6" s="40" t="s">
        <v>45</v>
      </c>
      <c r="D6" s="39" t="s">
        <v>46</v>
      </c>
      <c r="E6" s="41" t="s">
        <v>47</v>
      </c>
      <c r="F6" s="39" t="n">
        <v>4450</v>
      </c>
    </row>
    <row r="7" customFormat="false" ht="431.3" hidden="false" customHeight="false" outlineLevel="0" collapsed="false">
      <c r="A7" s="39" t="n">
        <v>71</v>
      </c>
      <c r="B7" s="16" t="s">
        <v>53</v>
      </c>
      <c r="C7" s="40" t="s">
        <v>50</v>
      </c>
      <c r="D7" s="39" t="s">
        <v>51</v>
      </c>
      <c r="E7" s="41" t="s">
        <v>52</v>
      </c>
      <c r="F7" s="39" t="n">
        <v>100</v>
      </c>
    </row>
    <row r="8" customFormat="false" ht="573.85" hidden="false" customHeight="false" outlineLevel="0" collapsed="false">
      <c r="A8" s="39" t="n">
        <v>72</v>
      </c>
      <c r="B8" s="13" t="s">
        <v>167</v>
      </c>
      <c r="C8" s="13" t="s">
        <v>61</v>
      </c>
      <c r="D8" s="39" t="s">
        <v>46</v>
      </c>
      <c r="E8" s="41" t="s">
        <v>62</v>
      </c>
      <c r="F8" s="39" t="n">
        <v>1267</v>
      </c>
    </row>
    <row r="9" customFormat="false" ht="108.95" hidden="false" customHeight="false" outlineLevel="0" collapsed="false">
      <c r="A9" s="39" t="n">
        <v>73</v>
      </c>
      <c r="B9" s="13" t="s">
        <v>81</v>
      </c>
      <c r="C9" s="42"/>
      <c r="D9" s="39" t="s">
        <v>46</v>
      </c>
      <c r="E9" s="43" t="s">
        <v>82</v>
      </c>
      <c r="F9" s="39" t="n">
        <v>560</v>
      </c>
    </row>
    <row r="10" customFormat="false" ht="120.85" hidden="false" customHeight="false" outlineLevel="0" collapsed="false">
      <c r="A10" s="39" t="n">
        <v>74</v>
      </c>
      <c r="B10" s="13" t="s">
        <v>85</v>
      </c>
      <c r="C10" s="42"/>
      <c r="D10" s="39" t="s">
        <v>46</v>
      </c>
      <c r="E10" s="41" t="s">
        <v>86</v>
      </c>
      <c r="F10" s="39" t="n">
        <v>60</v>
      </c>
    </row>
    <row r="11" customFormat="false" ht="323.85" hidden="false" customHeight="false" outlineLevel="0" collapsed="false">
      <c r="A11" s="39" t="n">
        <v>75</v>
      </c>
      <c r="B11" s="13" t="s">
        <v>75</v>
      </c>
      <c r="C11" s="42"/>
      <c r="D11" s="39" t="s">
        <v>46</v>
      </c>
      <c r="E11" s="41" t="s">
        <v>76</v>
      </c>
      <c r="F11" s="39" t="n">
        <v>580</v>
      </c>
    </row>
    <row r="12" customFormat="false" ht="73.1" hidden="false" customHeight="false" outlineLevel="0" collapsed="false">
      <c r="A12" s="39" t="n">
        <v>76</v>
      </c>
      <c r="B12" s="13" t="s">
        <v>168</v>
      </c>
      <c r="C12" s="44"/>
      <c r="D12" s="39" t="s">
        <v>51</v>
      </c>
      <c r="E12" s="41" t="s">
        <v>96</v>
      </c>
      <c r="F12" s="39" t="n">
        <v>5</v>
      </c>
    </row>
    <row r="13" customFormat="false" ht="73.1" hidden="false" customHeight="false" outlineLevel="0" collapsed="false">
      <c r="A13" s="39" t="n">
        <v>77</v>
      </c>
      <c r="B13" s="13" t="s">
        <v>169</v>
      </c>
      <c r="C13" s="44"/>
      <c r="D13" s="39" t="s">
        <v>51</v>
      </c>
      <c r="E13" s="41" t="s">
        <v>96</v>
      </c>
      <c r="F13" s="39" t="n">
        <v>2</v>
      </c>
    </row>
    <row r="14" customFormat="false" ht="25.35" hidden="false" customHeight="false" outlineLevel="0" collapsed="false">
      <c r="A14" s="39" t="n">
        <v>78</v>
      </c>
      <c r="B14" s="44" t="s">
        <v>170</v>
      </c>
      <c r="C14" s="45"/>
      <c r="D14" s="39" t="s">
        <v>51</v>
      </c>
      <c r="E14" s="41" t="s">
        <v>96</v>
      </c>
      <c r="F14" s="39" t="n">
        <v>8</v>
      </c>
    </row>
    <row r="15" customFormat="false" ht="49.25" hidden="false" customHeight="false" outlineLevel="0" collapsed="false">
      <c r="A15" s="39" t="n">
        <v>79</v>
      </c>
      <c r="B15" s="13" t="s">
        <v>99</v>
      </c>
      <c r="C15" s="46"/>
      <c r="D15" s="47" t="s">
        <v>51</v>
      </c>
      <c r="E15" s="41" t="s">
        <v>171</v>
      </c>
      <c r="F15" s="47" t="n">
        <v>15</v>
      </c>
    </row>
    <row r="16" customFormat="false" ht="49.25" hidden="false" customHeight="false" outlineLevel="0" collapsed="false">
      <c r="A16" s="39" t="n">
        <v>80</v>
      </c>
      <c r="B16" s="13" t="s">
        <v>101</v>
      </c>
      <c r="C16" s="48"/>
      <c r="D16" s="49" t="s">
        <v>51</v>
      </c>
      <c r="E16" s="41" t="s">
        <v>172</v>
      </c>
      <c r="F16" s="49" t="n">
        <v>21</v>
      </c>
    </row>
    <row r="17" customFormat="false" ht="25.35" hidden="false" customHeight="false" outlineLevel="0" collapsed="false">
      <c r="A17" s="39" t="n">
        <v>81</v>
      </c>
      <c r="B17" s="50" t="s">
        <v>173</v>
      </c>
      <c r="C17" s="48"/>
      <c r="D17" s="51" t="s">
        <v>174</v>
      </c>
      <c r="E17" s="43" t="s">
        <v>175</v>
      </c>
      <c r="F17" s="51" t="n">
        <v>3</v>
      </c>
    </row>
    <row r="18" customFormat="false" ht="25.35" hidden="false" customHeight="false" outlineLevel="0" collapsed="false">
      <c r="A18" s="39" t="n">
        <v>82</v>
      </c>
      <c r="B18" s="50" t="s">
        <v>176</v>
      </c>
      <c r="C18" s="48"/>
      <c r="D18" s="51" t="s">
        <v>174</v>
      </c>
      <c r="E18" s="43" t="s">
        <v>175</v>
      </c>
      <c r="F18" s="51" t="n">
        <v>4</v>
      </c>
    </row>
    <row r="19" customFormat="false" ht="61.15" hidden="false" customHeight="false" outlineLevel="0" collapsed="false">
      <c r="A19" s="39" t="n">
        <v>83</v>
      </c>
      <c r="B19" s="13" t="s">
        <v>56</v>
      </c>
      <c r="C19" s="52"/>
      <c r="D19" s="53" t="s">
        <v>51</v>
      </c>
      <c r="E19" s="41" t="s">
        <v>177</v>
      </c>
      <c r="F19" s="53" t="n">
        <v>12</v>
      </c>
    </row>
    <row r="20" customFormat="false" ht="49.25" hidden="false" customHeight="false" outlineLevel="0" collapsed="false">
      <c r="A20" s="39" t="n">
        <v>84</v>
      </c>
      <c r="B20" s="13" t="s">
        <v>178</v>
      </c>
      <c r="C20" s="44"/>
      <c r="D20" s="39" t="s">
        <v>51</v>
      </c>
      <c r="E20" s="41" t="s">
        <v>179</v>
      </c>
      <c r="F20" s="39" t="n">
        <v>12</v>
      </c>
    </row>
    <row r="21" customFormat="false" ht="192.5" hidden="false" customHeight="false" outlineLevel="0" collapsed="false">
      <c r="A21" s="39" t="n">
        <v>85</v>
      </c>
      <c r="B21" s="13" t="s">
        <v>110</v>
      </c>
      <c r="C21" s="13" t="s">
        <v>105</v>
      </c>
      <c r="D21" s="39" t="s">
        <v>51</v>
      </c>
      <c r="E21" s="43" t="s">
        <v>180</v>
      </c>
      <c r="F21" s="39" t="n">
        <v>1</v>
      </c>
    </row>
    <row r="22" customFormat="false" ht="61.15" hidden="false" customHeight="false" outlineLevel="0" collapsed="false">
      <c r="A22" s="39" t="n">
        <v>86</v>
      </c>
      <c r="B22" s="13" t="s">
        <v>108</v>
      </c>
      <c r="C22" s="13" t="s">
        <v>105</v>
      </c>
      <c r="D22" s="54" t="s">
        <v>106</v>
      </c>
      <c r="E22" s="41" t="s">
        <v>107</v>
      </c>
      <c r="F22" s="54" t="n">
        <v>6</v>
      </c>
    </row>
    <row r="23" customFormat="false" ht="61.15" hidden="false" customHeight="false" outlineLevel="0" collapsed="false">
      <c r="A23" s="39" t="n">
        <v>87</v>
      </c>
      <c r="B23" s="13" t="s">
        <v>113</v>
      </c>
      <c r="C23" s="13" t="s">
        <v>114</v>
      </c>
      <c r="D23" s="39" t="s">
        <v>51</v>
      </c>
      <c r="E23" s="41" t="s">
        <v>181</v>
      </c>
      <c r="F23" s="39" t="n">
        <v>36</v>
      </c>
    </row>
    <row r="24" customFormat="false" ht="85.05" hidden="false" customHeight="false" outlineLevel="0" collapsed="false">
      <c r="A24" s="39" t="n">
        <v>88</v>
      </c>
      <c r="B24" s="13" t="s">
        <v>126</v>
      </c>
      <c r="C24" s="44"/>
      <c r="D24" s="39" t="s">
        <v>51</v>
      </c>
      <c r="E24" s="41" t="s">
        <v>182</v>
      </c>
      <c r="F24" s="39" t="n">
        <v>48</v>
      </c>
    </row>
    <row r="25" customFormat="false" ht="85.05" hidden="false" customHeight="false" outlineLevel="0" collapsed="false">
      <c r="A25" s="39" t="n">
        <v>89</v>
      </c>
      <c r="B25" s="13" t="s">
        <v>142</v>
      </c>
      <c r="C25" s="44"/>
      <c r="D25" s="39" t="s">
        <v>51</v>
      </c>
      <c r="E25" s="55" t="s">
        <v>183</v>
      </c>
      <c r="F25" s="39" t="n">
        <v>210</v>
      </c>
    </row>
    <row r="26" customFormat="false" ht="85.05" hidden="false" customHeight="false" outlineLevel="0" collapsed="false">
      <c r="A26" s="39" t="n">
        <v>90</v>
      </c>
      <c r="B26" s="13" t="s">
        <v>144</v>
      </c>
      <c r="C26" s="44"/>
      <c r="D26" s="56" t="s">
        <v>51</v>
      </c>
      <c r="E26" s="55" t="s">
        <v>183</v>
      </c>
      <c r="F26" s="39" t="n">
        <v>110</v>
      </c>
    </row>
    <row r="27" customFormat="false" ht="85.05" hidden="false" customHeight="false" outlineLevel="0" collapsed="false">
      <c r="A27" s="39" t="n">
        <v>91</v>
      </c>
      <c r="B27" s="13" t="s">
        <v>145</v>
      </c>
      <c r="C27" s="44" t="s">
        <v>184</v>
      </c>
      <c r="D27" s="56" t="s">
        <v>51</v>
      </c>
      <c r="E27" s="55" t="s">
        <v>185</v>
      </c>
      <c r="F27" s="39" t="n">
        <v>45</v>
      </c>
    </row>
    <row r="28" customFormat="false" ht="97" hidden="false" customHeight="false" outlineLevel="0" collapsed="false">
      <c r="A28" s="39" t="n">
        <v>92</v>
      </c>
      <c r="B28" s="13" t="s">
        <v>147</v>
      </c>
      <c r="C28" s="44" t="s">
        <v>186</v>
      </c>
      <c r="D28" s="56" t="s">
        <v>51</v>
      </c>
      <c r="E28" s="55" t="s">
        <v>187</v>
      </c>
      <c r="F28" s="39" t="n">
        <v>40</v>
      </c>
    </row>
    <row r="29" customFormat="false" ht="37.3" hidden="false" customHeight="false" outlineLevel="0" collapsed="false">
      <c r="A29" s="39" t="n">
        <v>93</v>
      </c>
      <c r="B29" s="13" t="s">
        <v>152</v>
      </c>
      <c r="C29" s="45"/>
      <c r="D29" s="56"/>
      <c r="E29" s="55" t="s">
        <v>150</v>
      </c>
      <c r="F29" s="39" t="n">
        <v>86</v>
      </c>
    </row>
    <row r="30" customFormat="false" ht="37.3" hidden="false" customHeight="false" outlineLevel="0" collapsed="false">
      <c r="A30" s="39" t="n">
        <v>94</v>
      </c>
      <c r="B30" s="13" t="s">
        <v>102</v>
      </c>
      <c r="C30" s="44"/>
      <c r="D30" s="39" t="s">
        <v>51</v>
      </c>
      <c r="E30" s="41" t="s">
        <v>179</v>
      </c>
      <c r="F30" s="39" t="n">
        <v>9</v>
      </c>
    </row>
    <row r="31" customFormat="false" ht="61.15" hidden="false" customHeight="false" outlineLevel="0" collapsed="false">
      <c r="A31" s="39" t="n">
        <v>95</v>
      </c>
      <c r="B31" s="13" t="s">
        <v>161</v>
      </c>
      <c r="C31" s="44"/>
      <c r="D31" s="39" t="s">
        <v>188</v>
      </c>
      <c r="E31" s="41" t="s">
        <v>163</v>
      </c>
      <c r="F31" s="39" t="n">
        <v>6</v>
      </c>
    </row>
    <row r="32" customFormat="false" ht="13.8" hidden="false" customHeight="false" outlineLevel="0" collapsed="false"/>
  </sheetData>
  <mergeCells count="9">
    <mergeCell ref="A1:F1"/>
    <mergeCell ref="A2:F2"/>
    <mergeCell ref="A3:F3"/>
    <mergeCell ref="A4:A5"/>
    <mergeCell ref="B4:B5"/>
    <mergeCell ref="C4:C5"/>
    <mergeCell ref="D4:D5"/>
    <mergeCell ref="E4:E5"/>
    <mergeCell ref="F4:F5"/>
  </mergeCells>
  <printOptions headings="false" gridLines="false" gridLinesSet="true" horizontalCentered="false" verticalCentered="false"/>
  <pageMargins left="0.590277777777778" right="0.590277777777778" top="0.7875" bottom="0.875" header="0.511805555555555" footer="0.708333333333333"/>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&amp;C&amp;"Times New Roman,Normal"&amp;12Página &amp;P de &amp;N</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O32"/>
  <sheetViews>
    <sheetView windowProtection="false" showFormulas="false" showGridLines="true" showRowColHeaders="true" showZeros="true" rightToLeft="false" tabSelected="true" showOutlineSymbols="true" defaultGridColor="true" view="normal" topLeftCell="A27" colorId="64" zoomScale="80" zoomScaleNormal="80" zoomScalePageLayoutView="100" workbookViewId="0">
      <selection pane="topLeft" activeCell="B32" activeCellId="0" sqref="B32"/>
    </sheetView>
  </sheetViews>
  <sheetFormatPr defaultRowHeight="15"/>
  <cols>
    <col collapsed="false" hidden="false" max="1" min="1" style="0" width="6.0765306122449"/>
    <col collapsed="false" hidden="false" max="2" min="2" style="0" width="88.015306122449"/>
    <col collapsed="false" hidden="false" max="3" min="3" style="0" width="27.4030612244898"/>
    <col collapsed="false" hidden="false" max="4" min="4" style="0" width="10.9336734693878"/>
    <col collapsed="false" hidden="false" max="5" min="5" style="0" width="40.2295918367347"/>
    <col collapsed="false" hidden="false" max="1025" min="6" style="0" width="14.0408163265306"/>
  </cols>
  <sheetData>
    <row r="1" customFormat="false" ht="25.5" hidden="false" customHeight="true" outlineLevel="0" collapsed="false">
      <c r="A1" s="33" t="s">
        <v>0</v>
      </c>
      <c r="B1" s="33"/>
      <c r="C1" s="33"/>
      <c r="D1" s="33"/>
      <c r="E1" s="33"/>
      <c r="F1" s="33"/>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row>
    <row r="2" customFormat="false" ht="15" hidden="false" customHeight="false" outlineLevel="0" collapsed="false">
      <c r="A2" s="35" t="s">
        <v>165</v>
      </c>
      <c r="B2" s="35"/>
      <c r="C2" s="35"/>
      <c r="D2" s="35"/>
      <c r="E2" s="35"/>
      <c r="F2" s="35"/>
    </row>
    <row r="3" customFormat="false" ht="34.5" hidden="false" customHeight="true" outlineLevel="0" collapsed="false">
      <c r="A3" s="4" t="s">
        <v>189</v>
      </c>
      <c r="B3" s="4"/>
      <c r="C3" s="4"/>
      <c r="D3" s="4"/>
      <c r="E3" s="4"/>
      <c r="F3" s="4"/>
    </row>
    <row r="4" customFormat="false" ht="15" hidden="false" customHeight="true" outlineLevel="0" collapsed="false">
      <c r="A4" s="36" t="s">
        <v>3</v>
      </c>
      <c r="B4" s="36" t="s">
        <v>4</v>
      </c>
      <c r="C4" s="6" t="s">
        <v>5</v>
      </c>
      <c r="D4" s="37" t="s">
        <v>6</v>
      </c>
      <c r="E4" s="38" t="s">
        <v>7</v>
      </c>
      <c r="F4" s="9" t="s">
        <v>8</v>
      </c>
    </row>
    <row r="5" customFormat="false" ht="15" hidden="false" customHeight="false" outlineLevel="0" collapsed="false">
      <c r="A5" s="36"/>
      <c r="B5" s="36"/>
      <c r="C5" s="36"/>
      <c r="D5" s="36"/>
      <c r="E5" s="38"/>
      <c r="F5" s="9"/>
    </row>
    <row r="6" customFormat="false" ht="276.1" hidden="false" customHeight="false" outlineLevel="0" collapsed="false">
      <c r="A6" s="43" t="n">
        <v>96</v>
      </c>
      <c r="B6" s="57" t="s">
        <v>48</v>
      </c>
      <c r="C6" s="58" t="s">
        <v>45</v>
      </c>
      <c r="D6" s="43" t="s">
        <v>46</v>
      </c>
      <c r="E6" s="41" t="s">
        <v>47</v>
      </c>
      <c r="F6" s="43" t="n">
        <v>2400</v>
      </c>
    </row>
    <row r="7" customFormat="false" ht="371.6" hidden="false" customHeight="false" outlineLevel="0" collapsed="false">
      <c r="A7" s="43" t="n">
        <v>97</v>
      </c>
      <c r="B7" s="57" t="s">
        <v>53</v>
      </c>
      <c r="C7" s="57" t="s">
        <v>50</v>
      </c>
      <c r="D7" s="43" t="s">
        <v>51</v>
      </c>
      <c r="E7" s="41" t="s">
        <v>52</v>
      </c>
      <c r="F7" s="43" t="n">
        <v>45</v>
      </c>
    </row>
    <row r="8" customFormat="false" ht="467.15" hidden="false" customHeight="false" outlineLevel="0" collapsed="false">
      <c r="A8" s="43" t="n">
        <v>98</v>
      </c>
      <c r="B8" s="57" t="s">
        <v>190</v>
      </c>
      <c r="C8" s="57" t="s">
        <v>61</v>
      </c>
      <c r="D8" s="43" t="s">
        <v>46</v>
      </c>
      <c r="E8" s="41" t="s">
        <v>62</v>
      </c>
      <c r="F8" s="43" t="n">
        <v>550</v>
      </c>
    </row>
    <row r="9" customFormat="false" ht="97" hidden="false" customHeight="false" outlineLevel="0" collapsed="false">
      <c r="A9" s="43" t="n">
        <v>99</v>
      </c>
      <c r="B9" s="57" t="s">
        <v>191</v>
      </c>
      <c r="C9" s="59"/>
      <c r="D9" s="43" t="s">
        <v>46</v>
      </c>
      <c r="E9" s="43" t="s">
        <v>82</v>
      </c>
      <c r="F9" s="43" t="n">
        <v>250</v>
      </c>
    </row>
    <row r="10" customFormat="false" ht="97" hidden="false" customHeight="false" outlineLevel="0" collapsed="false">
      <c r="A10" s="43" t="n">
        <v>100</v>
      </c>
      <c r="B10" s="57" t="s">
        <v>85</v>
      </c>
      <c r="C10" s="59"/>
      <c r="D10" s="43" t="s">
        <v>46</v>
      </c>
      <c r="E10" s="41" t="s">
        <v>86</v>
      </c>
      <c r="F10" s="43" t="n">
        <v>6</v>
      </c>
    </row>
    <row r="11" customFormat="false" ht="300" hidden="false" customHeight="false" outlineLevel="0" collapsed="false">
      <c r="A11" s="43" t="n">
        <v>101</v>
      </c>
      <c r="B11" s="57" t="s">
        <v>75</v>
      </c>
      <c r="C11" s="59"/>
      <c r="D11" s="43" t="s">
        <v>46</v>
      </c>
      <c r="E11" s="41" t="s">
        <v>76</v>
      </c>
      <c r="F11" s="43" t="n">
        <v>405</v>
      </c>
    </row>
    <row r="12" customFormat="false" ht="61.15" hidden="false" customHeight="false" outlineLevel="0" collapsed="false">
      <c r="A12" s="43" t="n">
        <v>102</v>
      </c>
      <c r="B12" s="57" t="s">
        <v>192</v>
      </c>
      <c r="C12" s="58"/>
      <c r="D12" s="43" t="s">
        <v>51</v>
      </c>
      <c r="E12" s="41" t="s">
        <v>96</v>
      </c>
      <c r="F12" s="43" t="n">
        <v>1</v>
      </c>
    </row>
    <row r="13" customFormat="false" ht="61.15" hidden="false" customHeight="false" outlineLevel="0" collapsed="false">
      <c r="A13" s="43" t="n">
        <v>103</v>
      </c>
      <c r="B13" s="57" t="s">
        <v>168</v>
      </c>
      <c r="C13" s="58"/>
      <c r="D13" s="43" t="s">
        <v>51</v>
      </c>
      <c r="E13" s="41" t="s">
        <v>96</v>
      </c>
      <c r="F13" s="43" t="n">
        <v>2</v>
      </c>
    </row>
    <row r="14" customFormat="false" ht="61.15" hidden="false" customHeight="false" outlineLevel="0" collapsed="false">
      <c r="A14" s="43" t="n">
        <v>104</v>
      </c>
      <c r="B14" s="57" t="s">
        <v>169</v>
      </c>
      <c r="C14" s="58"/>
      <c r="D14" s="43" t="s">
        <v>51</v>
      </c>
      <c r="E14" s="41" t="s">
        <v>96</v>
      </c>
      <c r="F14" s="43" t="n">
        <v>2</v>
      </c>
    </row>
    <row r="15" customFormat="false" ht="49.25" hidden="false" customHeight="false" outlineLevel="0" collapsed="false">
      <c r="A15" s="43" t="n">
        <v>105</v>
      </c>
      <c r="B15" s="58" t="s">
        <v>170</v>
      </c>
      <c r="C15" s="60"/>
      <c r="D15" s="43" t="s">
        <v>51</v>
      </c>
      <c r="E15" s="41" t="s">
        <v>193</v>
      </c>
      <c r="F15" s="43" t="n">
        <v>7</v>
      </c>
    </row>
    <row r="16" customFormat="false" ht="49.25" hidden="false" customHeight="false" outlineLevel="0" collapsed="false">
      <c r="A16" s="43" t="n">
        <v>106</v>
      </c>
      <c r="B16" s="57" t="s">
        <v>99</v>
      </c>
      <c r="C16" s="58"/>
      <c r="D16" s="43" t="s">
        <v>51</v>
      </c>
      <c r="E16" s="41" t="s">
        <v>194</v>
      </c>
      <c r="F16" s="43" t="n">
        <v>11</v>
      </c>
    </row>
    <row r="17" customFormat="false" ht="49.25" hidden="false" customHeight="false" outlineLevel="0" collapsed="false">
      <c r="A17" s="43" t="n">
        <v>107</v>
      </c>
      <c r="B17" s="57" t="s">
        <v>101</v>
      </c>
      <c r="C17" s="58"/>
      <c r="D17" s="43" t="s">
        <v>51</v>
      </c>
      <c r="E17" s="41" t="s">
        <v>195</v>
      </c>
      <c r="F17" s="43" t="n">
        <v>18</v>
      </c>
    </row>
    <row r="18" customFormat="false" ht="25.35" hidden="false" customHeight="false" outlineLevel="0" collapsed="false">
      <c r="A18" s="43" t="n">
        <v>108</v>
      </c>
      <c r="B18" s="61" t="s">
        <v>173</v>
      </c>
      <c r="C18" s="58"/>
      <c r="D18" s="62" t="s">
        <v>174</v>
      </c>
      <c r="E18" s="43" t="s">
        <v>175</v>
      </c>
      <c r="F18" s="62" t="n">
        <v>3</v>
      </c>
    </row>
    <row r="19" customFormat="false" ht="25.35" hidden="false" customHeight="false" outlineLevel="0" collapsed="false">
      <c r="A19" s="43" t="n">
        <v>109</v>
      </c>
      <c r="B19" s="61" t="s">
        <v>176</v>
      </c>
      <c r="C19" s="58"/>
      <c r="D19" s="62" t="s">
        <v>174</v>
      </c>
      <c r="E19" s="43" t="s">
        <v>175</v>
      </c>
      <c r="F19" s="62" t="n">
        <v>2</v>
      </c>
      <c r="I19" s="63" t="n">
        <v>6</v>
      </c>
    </row>
    <row r="20" customFormat="false" ht="49.25" hidden="false" customHeight="false" outlineLevel="0" collapsed="false">
      <c r="A20" s="43" t="n">
        <v>110</v>
      </c>
      <c r="B20" s="57" t="s">
        <v>56</v>
      </c>
      <c r="C20" s="58"/>
      <c r="D20" s="43" t="s">
        <v>51</v>
      </c>
      <c r="E20" s="41" t="s">
        <v>55</v>
      </c>
      <c r="F20" s="43" t="n">
        <v>7</v>
      </c>
    </row>
    <row r="21" customFormat="false" ht="49.25" hidden="false" customHeight="false" outlineLevel="0" collapsed="false">
      <c r="A21" s="43" t="n">
        <v>111</v>
      </c>
      <c r="B21" s="57" t="s">
        <v>178</v>
      </c>
      <c r="C21" s="58"/>
      <c r="D21" s="43" t="s">
        <v>51</v>
      </c>
      <c r="E21" s="41" t="s">
        <v>196</v>
      </c>
      <c r="F21" s="43" t="n">
        <v>8</v>
      </c>
    </row>
    <row r="22" customFormat="false" ht="168.65" hidden="false" customHeight="false" outlineLevel="0" collapsed="false">
      <c r="A22" s="43" t="n">
        <v>112</v>
      </c>
      <c r="B22" s="57" t="s">
        <v>110</v>
      </c>
      <c r="C22" s="57" t="s">
        <v>105</v>
      </c>
      <c r="D22" s="43" t="s">
        <v>51</v>
      </c>
      <c r="E22" s="43" t="s">
        <v>180</v>
      </c>
      <c r="F22" s="43" t="n">
        <v>1</v>
      </c>
    </row>
    <row r="23" customFormat="false" ht="49.25" hidden="false" customHeight="false" outlineLevel="0" collapsed="false">
      <c r="A23" s="43" t="n">
        <v>113</v>
      </c>
      <c r="B23" s="57" t="s">
        <v>108</v>
      </c>
      <c r="C23" s="57" t="s">
        <v>105</v>
      </c>
      <c r="D23" s="41" t="s">
        <v>106</v>
      </c>
      <c r="E23" s="41" t="s">
        <v>107</v>
      </c>
      <c r="F23" s="41" t="n">
        <v>4</v>
      </c>
    </row>
    <row r="24" customFormat="false" ht="49.25" hidden="false" customHeight="false" outlineLevel="0" collapsed="false">
      <c r="A24" s="43" t="n">
        <v>114</v>
      </c>
      <c r="B24" s="57" t="s">
        <v>197</v>
      </c>
      <c r="C24" s="57" t="s">
        <v>114</v>
      </c>
      <c r="D24" s="43" t="s">
        <v>51</v>
      </c>
      <c r="E24" s="41" t="s">
        <v>198</v>
      </c>
      <c r="F24" s="43" t="n">
        <v>28</v>
      </c>
    </row>
    <row r="25" customFormat="false" ht="73.1" hidden="false" customHeight="false" outlineLevel="0" collapsed="false">
      <c r="A25" s="43" t="n">
        <v>115</v>
      </c>
      <c r="B25" s="57" t="s">
        <v>126</v>
      </c>
      <c r="C25" s="58"/>
      <c r="D25" s="43" t="s">
        <v>51</v>
      </c>
      <c r="E25" s="41" t="s">
        <v>182</v>
      </c>
      <c r="F25" s="43" t="n">
        <v>28</v>
      </c>
    </row>
    <row r="26" customFormat="false" ht="73.1" hidden="false" customHeight="false" outlineLevel="0" collapsed="false">
      <c r="A26" s="43" t="n">
        <v>116</v>
      </c>
      <c r="B26" s="57" t="s">
        <v>142</v>
      </c>
      <c r="C26" s="58"/>
      <c r="D26" s="43" t="s">
        <v>51</v>
      </c>
      <c r="E26" s="55" t="s">
        <v>183</v>
      </c>
      <c r="F26" s="43" t="n">
        <v>100</v>
      </c>
    </row>
    <row r="27" customFormat="false" ht="73.1" hidden="false" customHeight="false" outlineLevel="0" collapsed="false">
      <c r="A27" s="43" t="n">
        <v>117</v>
      </c>
      <c r="B27" s="57" t="s">
        <v>144</v>
      </c>
      <c r="C27" s="58"/>
      <c r="D27" s="64" t="s">
        <v>51</v>
      </c>
      <c r="E27" s="55" t="s">
        <v>183</v>
      </c>
      <c r="F27" s="43" t="n">
        <v>60</v>
      </c>
    </row>
    <row r="28" customFormat="false" ht="85.05" hidden="false" customHeight="false" outlineLevel="0" collapsed="false">
      <c r="A28" s="43" t="n">
        <v>118</v>
      </c>
      <c r="B28" s="57" t="s">
        <v>145</v>
      </c>
      <c r="C28" s="58" t="s">
        <v>184</v>
      </c>
      <c r="D28" s="64" t="s">
        <v>51</v>
      </c>
      <c r="E28" s="55" t="s">
        <v>185</v>
      </c>
      <c r="F28" s="43" t="n">
        <v>15</v>
      </c>
    </row>
    <row r="29" customFormat="false" ht="85.05" hidden="false" customHeight="false" outlineLevel="0" collapsed="false">
      <c r="A29" s="43" t="n">
        <v>119</v>
      </c>
      <c r="B29" s="57" t="s">
        <v>147</v>
      </c>
      <c r="C29" s="58" t="s">
        <v>186</v>
      </c>
      <c r="D29" s="64" t="s">
        <v>51</v>
      </c>
      <c r="E29" s="55" t="s">
        <v>187</v>
      </c>
      <c r="F29" s="43" t="n">
        <v>15</v>
      </c>
    </row>
    <row r="30" customFormat="false" ht="37.3" hidden="false" customHeight="false" outlineLevel="0" collapsed="false">
      <c r="A30" s="43" t="n">
        <v>120</v>
      </c>
      <c r="B30" s="57" t="s">
        <v>152</v>
      </c>
      <c r="C30" s="60"/>
      <c r="D30" s="64"/>
      <c r="E30" s="55" t="s">
        <v>150</v>
      </c>
      <c r="F30" s="43" t="n">
        <v>35</v>
      </c>
    </row>
    <row r="31" customFormat="false" ht="37.3" hidden="false" customHeight="false" outlineLevel="0" collapsed="false">
      <c r="A31" s="43" t="n">
        <v>121</v>
      </c>
      <c r="B31" s="57" t="s">
        <v>199</v>
      </c>
      <c r="C31" s="58"/>
      <c r="D31" s="43" t="s">
        <v>51</v>
      </c>
      <c r="E31" s="41" t="s">
        <v>200</v>
      </c>
      <c r="F31" s="43" t="n">
        <v>5</v>
      </c>
    </row>
    <row r="32" customFormat="false" ht="61.15" hidden="false" customHeight="false" outlineLevel="0" collapsed="false">
      <c r="A32" s="43" t="n">
        <v>122</v>
      </c>
      <c r="B32" s="57" t="s">
        <v>161</v>
      </c>
      <c r="C32" s="58"/>
      <c r="D32" s="43" t="s">
        <v>188</v>
      </c>
      <c r="E32" s="41" t="s">
        <v>163</v>
      </c>
      <c r="F32" s="43" t="n">
        <v>3</v>
      </c>
    </row>
  </sheetData>
  <mergeCells count="9">
    <mergeCell ref="A1:F1"/>
    <mergeCell ref="A2:F2"/>
    <mergeCell ref="A3:F3"/>
    <mergeCell ref="A4:A5"/>
    <mergeCell ref="B4:B5"/>
    <mergeCell ref="C4:C5"/>
    <mergeCell ref="D4:D5"/>
    <mergeCell ref="E4:E5"/>
    <mergeCell ref="F4:F5"/>
  </mergeCells>
  <printOptions headings="false" gridLines="false" gridLinesSet="true" horizontalCentered="false" verticalCentered="false"/>
  <pageMargins left="0.590277777777778" right="0.590277777777778" top="0.7875" bottom="0.875" header="0.511805555555555" footer="0.708333333333333"/>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&amp;C&amp;"Times New Roman,Normal"&amp;12Página &amp;P de &amp;N</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BC4"/>
  <sheetViews>
    <sheetView windowProtection="true" showFormulas="false" showGridLines="true" showRowColHeaders="true" showZeros="true" rightToLeft="false" tabSelected="false" showOutlineSymbols="true" defaultGridColor="true" view="normal" topLeftCell="A1" colorId="64" zoomScale="80" zoomScaleNormal="80" zoomScalePageLayoutView="100" workbookViewId="0">
      <pane xSplit="0" ySplit="1" topLeftCell="A2" activePane="bottomLeft" state="frozen"/>
      <selection pane="topLeft" activeCell="A1" activeCellId="0" sqref="A1"/>
      <selection pane="bottomLeft" activeCell="B3" activeCellId="0" sqref="B3"/>
    </sheetView>
  </sheetViews>
  <sheetFormatPr defaultRowHeight="15"/>
  <cols>
    <col collapsed="false" hidden="false" max="1025" min="1" style="0" width="14.0408163265306"/>
  </cols>
  <sheetData>
    <row r="1" customFormat="false" ht="75" hidden="false" customHeight="false" outlineLevel="0" collapsed="false">
      <c r="A1" s="65" t="s">
        <v>201</v>
      </c>
      <c r="B1" s="65" t="s">
        <v>202</v>
      </c>
      <c r="C1" s="65" t="s">
        <v>203</v>
      </c>
      <c r="D1" s="65" t="s">
        <v>204</v>
      </c>
      <c r="E1" s="65" t="s">
        <v>205</v>
      </c>
      <c r="F1" s="65" t="s">
        <v>206</v>
      </c>
      <c r="G1" s="65" t="s">
        <v>207</v>
      </c>
      <c r="H1" s="65" t="s">
        <v>208</v>
      </c>
      <c r="I1" s="65" t="s">
        <v>209</v>
      </c>
      <c r="J1" s="65" t="s">
        <v>210</v>
      </c>
      <c r="K1" s="65" t="s">
        <v>211</v>
      </c>
      <c r="L1" s="65" t="s">
        <v>212</v>
      </c>
      <c r="M1" s="65" t="s">
        <v>213</v>
      </c>
      <c r="N1" s="65" t="s">
        <v>214</v>
      </c>
      <c r="O1" s="65" t="s">
        <v>215</v>
      </c>
      <c r="P1" s="65" t="s">
        <v>9</v>
      </c>
      <c r="Q1" s="65" t="s">
        <v>10</v>
      </c>
      <c r="R1" s="65" t="s">
        <v>216</v>
      </c>
      <c r="S1" s="65" t="s">
        <v>217</v>
      </c>
      <c r="T1" s="65" t="s">
        <v>11</v>
      </c>
      <c r="U1" s="65" t="s">
        <v>12</v>
      </c>
      <c r="V1" s="65" t="s">
        <v>13</v>
      </c>
      <c r="W1" s="65" t="s">
        <v>14</v>
      </c>
      <c r="X1" s="65" t="s">
        <v>15</v>
      </c>
      <c r="Y1" s="65" t="s">
        <v>16</v>
      </c>
      <c r="Z1" s="65" t="s">
        <v>17</v>
      </c>
      <c r="AA1" s="65" t="s">
        <v>18</v>
      </c>
      <c r="AB1" s="65" t="s">
        <v>218</v>
      </c>
      <c r="AC1" s="65" t="s">
        <v>19</v>
      </c>
      <c r="AD1" s="65" t="s">
        <v>20</v>
      </c>
      <c r="AE1" s="65" t="s">
        <v>21</v>
      </c>
      <c r="AF1" s="65" t="s">
        <v>219</v>
      </c>
      <c r="AG1" s="65" t="s">
        <v>22</v>
      </c>
      <c r="AH1" s="65" t="s">
        <v>23</v>
      </c>
      <c r="AI1" s="65" t="s">
        <v>220</v>
      </c>
      <c r="AJ1" s="65" t="s">
        <v>221</v>
      </c>
      <c r="AK1" s="66" t="s">
        <v>24</v>
      </c>
      <c r="AL1" s="67" t="s">
        <v>25</v>
      </c>
      <c r="AM1" s="67" t="s">
        <v>26</v>
      </c>
      <c r="AN1" s="68" t="s">
        <v>27</v>
      </c>
      <c r="AO1" s="67" t="s">
        <v>28</v>
      </c>
      <c r="AP1" s="67" t="s">
        <v>29</v>
      </c>
      <c r="AQ1" s="67" t="s">
        <v>30</v>
      </c>
      <c r="AR1" s="67" t="s">
        <v>31</v>
      </c>
      <c r="AS1" s="67" t="s">
        <v>32</v>
      </c>
      <c r="AT1" s="67" t="s">
        <v>222</v>
      </c>
      <c r="AU1" s="67" t="s">
        <v>34</v>
      </c>
      <c r="AV1" s="67" t="s">
        <v>35</v>
      </c>
      <c r="AW1" s="67" t="s">
        <v>36</v>
      </c>
      <c r="AX1" s="67" t="s">
        <v>37</v>
      </c>
      <c r="AY1" s="67" t="s">
        <v>223</v>
      </c>
      <c r="AZ1" s="69" t="s">
        <v>38</v>
      </c>
      <c r="BA1" s="63" t="s">
        <v>224</v>
      </c>
      <c r="BB1" s="63" t="s">
        <v>40</v>
      </c>
      <c r="BC1" s="63" t="s">
        <v>41</v>
      </c>
    </row>
    <row r="2" customFormat="false" ht="43.5" hidden="false" customHeight="false" outlineLevel="0" collapsed="false">
      <c r="A2" s="70" t="s">
        <v>225</v>
      </c>
      <c r="B2" s="63" t="n">
        <v>31</v>
      </c>
      <c r="C2" s="63" t="n">
        <v>24</v>
      </c>
      <c r="D2" s="63" t="n">
        <v>14</v>
      </c>
      <c r="E2" s="63" t="n">
        <v>8</v>
      </c>
      <c r="F2" s="63" t="n">
        <v>14</v>
      </c>
      <c r="G2" s="63" t="n">
        <v>9</v>
      </c>
      <c r="H2" s="63" t="n">
        <v>23</v>
      </c>
      <c r="I2" s="63" t="n">
        <v>44</v>
      </c>
      <c r="J2" s="63" t="n">
        <v>39</v>
      </c>
      <c r="K2" s="63" t="n">
        <v>25</v>
      </c>
      <c r="L2" s="63" t="n">
        <v>41</v>
      </c>
      <c r="M2" s="63" t="n">
        <v>13</v>
      </c>
      <c r="N2" s="63" t="n">
        <v>16</v>
      </c>
      <c r="O2" s="63" t="n">
        <v>23</v>
      </c>
      <c r="P2" s="63" t="n">
        <v>20</v>
      </c>
      <c r="Q2" s="63" t="n">
        <v>16</v>
      </c>
      <c r="R2" s="63" t="n">
        <v>21</v>
      </c>
      <c r="S2" s="63" t="n">
        <v>14</v>
      </c>
      <c r="T2" s="63" t="n">
        <v>167</v>
      </c>
      <c r="U2" s="63" t="n">
        <v>81</v>
      </c>
      <c r="V2" s="63" t="n">
        <v>58</v>
      </c>
      <c r="W2" s="63" t="n">
        <v>23</v>
      </c>
      <c r="X2" s="63" t="n">
        <v>28</v>
      </c>
      <c r="Y2" s="63" t="n">
        <v>177</v>
      </c>
      <c r="Z2" s="63" t="n">
        <v>40</v>
      </c>
      <c r="AA2" s="63" t="n">
        <v>167</v>
      </c>
      <c r="AB2" s="63" t="n">
        <v>270</v>
      </c>
      <c r="AC2" s="63" t="n">
        <v>47</v>
      </c>
      <c r="AD2" s="63" t="n">
        <v>56</v>
      </c>
      <c r="AE2" s="63" t="n">
        <v>58</v>
      </c>
      <c r="AF2" s="63" t="n">
        <v>12</v>
      </c>
      <c r="AG2" s="63" t="n">
        <v>38</v>
      </c>
      <c r="AH2" s="63" t="n">
        <v>60</v>
      </c>
      <c r="AI2" s="63" t="n">
        <v>50</v>
      </c>
      <c r="AJ2" s="63" t="n">
        <v>22</v>
      </c>
      <c r="AY2" s="63" t="n">
        <v>50</v>
      </c>
      <c r="AZ2" s="63" t="n">
        <v>15</v>
      </c>
      <c r="BA2" s="63" t="n">
        <v>81</v>
      </c>
      <c r="BB2" s="63" t="n">
        <f aca="false">(173*2)+(170*3)</f>
        <v>856</v>
      </c>
      <c r="BC2" s="63" t="n">
        <v>156</v>
      </c>
    </row>
    <row r="3" customFormat="false" ht="29.25" hidden="false" customHeight="false" outlineLevel="0" collapsed="false">
      <c r="A3" s="70" t="s">
        <v>226</v>
      </c>
      <c r="B3" s="63" t="n">
        <v>1</v>
      </c>
      <c r="C3" s="63" t="n">
        <v>1</v>
      </c>
      <c r="D3" s="63" t="n">
        <v>1</v>
      </c>
      <c r="E3" s="63" t="n">
        <v>1</v>
      </c>
      <c r="F3" s="63" t="n">
        <v>1</v>
      </c>
      <c r="G3" s="63" t="n">
        <v>1</v>
      </c>
      <c r="H3" s="63" t="n">
        <v>1</v>
      </c>
      <c r="I3" s="63" t="n">
        <v>1</v>
      </c>
      <c r="J3" s="63" t="n">
        <v>1</v>
      </c>
      <c r="K3" s="63" t="n">
        <v>1</v>
      </c>
      <c r="L3" s="63" t="n">
        <v>1</v>
      </c>
      <c r="M3" s="63" t="n">
        <v>1</v>
      </c>
      <c r="N3" s="63" t="n">
        <v>1</v>
      </c>
      <c r="O3" s="63" t="n">
        <v>1</v>
      </c>
      <c r="P3" s="63" t="n">
        <v>1</v>
      </c>
      <c r="Q3" s="63" t="n">
        <v>1</v>
      </c>
      <c r="R3" s="63" t="n">
        <v>1</v>
      </c>
      <c r="S3" s="63" t="n">
        <v>1</v>
      </c>
      <c r="T3" s="63" t="n">
        <v>3</v>
      </c>
      <c r="U3" s="63" t="n">
        <v>3</v>
      </c>
      <c r="V3" s="63" t="n">
        <v>1</v>
      </c>
      <c r="W3" s="63" t="n">
        <v>1</v>
      </c>
      <c r="X3" s="63" t="n">
        <v>1</v>
      </c>
      <c r="Y3" s="63" t="n">
        <v>3</v>
      </c>
      <c r="Z3" s="63" t="n">
        <v>2</v>
      </c>
      <c r="AA3" s="63" t="n">
        <v>3</v>
      </c>
      <c r="AB3" s="63" t="n">
        <v>3</v>
      </c>
      <c r="AC3" s="63" t="n">
        <v>1</v>
      </c>
      <c r="AD3" s="63" t="n">
        <v>1</v>
      </c>
      <c r="AE3" s="63" t="n">
        <v>1</v>
      </c>
      <c r="AF3" s="63" t="n">
        <v>1</v>
      </c>
      <c r="AG3" s="63" t="n">
        <v>1</v>
      </c>
      <c r="AH3" s="63" t="n">
        <v>2</v>
      </c>
      <c r="AI3" s="63" t="n">
        <v>1</v>
      </c>
      <c r="AJ3" s="63" t="n">
        <v>1</v>
      </c>
      <c r="AY3" s="63" t="n">
        <v>1</v>
      </c>
      <c r="AZ3" s="63" t="n">
        <v>1</v>
      </c>
      <c r="BA3" s="63" t="n">
        <v>2</v>
      </c>
      <c r="BB3" s="63" t="n">
        <v>1</v>
      </c>
      <c r="BC3" s="63" t="n">
        <v>3</v>
      </c>
    </row>
    <row r="4" customFormat="false" ht="15" hidden="false" customHeight="false" outlineLevel="0" collapsed="false">
      <c r="A4" s="63" t="s">
        <v>164</v>
      </c>
      <c r="B4" s="0" t="n">
        <f aca="false">B2*B3</f>
        <v>31</v>
      </c>
      <c r="C4" s="0" t="n">
        <f aca="false">C2*C3</f>
        <v>24</v>
      </c>
      <c r="D4" s="0" t="n">
        <f aca="false">D2*D3</f>
        <v>14</v>
      </c>
      <c r="E4" s="0" t="n">
        <f aca="false">E2*E3</f>
        <v>8</v>
      </c>
      <c r="F4" s="0" t="n">
        <f aca="false">F2*F3</f>
        <v>14</v>
      </c>
      <c r="G4" s="0" t="n">
        <f aca="false">G2*G3</f>
        <v>9</v>
      </c>
      <c r="H4" s="0" t="n">
        <f aca="false">H2*H3</f>
        <v>23</v>
      </c>
      <c r="I4" s="0" t="n">
        <f aca="false">I2*I3</f>
        <v>44</v>
      </c>
      <c r="J4" s="0" t="n">
        <f aca="false">J2*J3</f>
        <v>39</v>
      </c>
      <c r="K4" s="0" t="n">
        <f aca="false">K2*K3</f>
        <v>25</v>
      </c>
      <c r="L4" s="0" t="n">
        <f aca="false">L2*L3</f>
        <v>41</v>
      </c>
      <c r="M4" s="0" t="n">
        <f aca="false">M2*M3</f>
        <v>13</v>
      </c>
      <c r="N4" s="0" t="n">
        <f aca="false">N2*N3</f>
        <v>16</v>
      </c>
      <c r="O4" s="0" t="n">
        <f aca="false">O2*O3</f>
        <v>23</v>
      </c>
      <c r="P4" s="0" t="n">
        <f aca="false">P2*P3</f>
        <v>20</v>
      </c>
      <c r="Q4" s="0" t="n">
        <f aca="false">Q2*Q3</f>
        <v>16</v>
      </c>
      <c r="R4" s="0" t="n">
        <f aca="false">R2*R3</f>
        <v>21</v>
      </c>
      <c r="S4" s="0" t="n">
        <f aca="false">S2*S3</f>
        <v>14</v>
      </c>
      <c r="T4" s="0" t="n">
        <f aca="false">T2*T3</f>
        <v>501</v>
      </c>
      <c r="U4" s="0" t="n">
        <f aca="false">U2*U3</f>
        <v>243</v>
      </c>
      <c r="V4" s="0" t="n">
        <f aca="false">V2*V3</f>
        <v>58</v>
      </c>
      <c r="W4" s="0" t="n">
        <f aca="false">W2*W3</f>
        <v>23</v>
      </c>
      <c r="X4" s="0" t="n">
        <f aca="false">X2*X3</f>
        <v>28</v>
      </c>
      <c r="Y4" s="0" t="n">
        <f aca="false">Y2*Y3</f>
        <v>531</v>
      </c>
      <c r="Z4" s="0" t="n">
        <f aca="false">Z2*Z3</f>
        <v>80</v>
      </c>
      <c r="AA4" s="0" t="n">
        <f aca="false">AA2*AA3</f>
        <v>501</v>
      </c>
      <c r="AB4" s="0" t="n">
        <f aca="false">AB2*AB3</f>
        <v>810</v>
      </c>
      <c r="AC4" s="0" t="n">
        <f aca="false">AC2*AC3</f>
        <v>47</v>
      </c>
      <c r="AD4" s="0" t="n">
        <f aca="false">AD2*AD3</f>
        <v>56</v>
      </c>
      <c r="AE4" s="0" t="n">
        <f aca="false">AE2*AE3</f>
        <v>58</v>
      </c>
      <c r="AF4" s="0" t="n">
        <f aca="false">AF2*AF3</f>
        <v>12</v>
      </c>
      <c r="AG4" s="0" t="n">
        <f aca="false">AG2*AG3</f>
        <v>38</v>
      </c>
      <c r="AH4" s="0" t="n">
        <f aca="false">AH2*AH3</f>
        <v>120</v>
      </c>
      <c r="AI4" s="0" t="n">
        <f aca="false">AI2*AI3</f>
        <v>50</v>
      </c>
      <c r="AJ4" s="0" t="n">
        <f aca="false">AJ2*AJ3</f>
        <v>22</v>
      </c>
      <c r="AK4" s="0" t="n">
        <f aca="false">AK2*AK3</f>
        <v>0</v>
      </c>
      <c r="AL4" s="0" t="n">
        <f aca="false">AL2*AL3</f>
        <v>0</v>
      </c>
      <c r="AM4" s="0" t="n">
        <f aca="false">AM2*AM3</f>
        <v>0</v>
      </c>
      <c r="AN4" s="0" t="n">
        <f aca="false">AN2*AN3</f>
        <v>0</v>
      </c>
      <c r="AO4" s="0" t="n">
        <f aca="false">AO2*AO3</f>
        <v>0</v>
      </c>
      <c r="AP4" s="0" t="n">
        <f aca="false">AP2*AP3</f>
        <v>0</v>
      </c>
      <c r="AQ4" s="0" t="n">
        <f aca="false">AQ2*AQ3</f>
        <v>0</v>
      </c>
      <c r="AR4" s="0" t="n">
        <f aca="false">AR2*AR3</f>
        <v>0</v>
      </c>
      <c r="AS4" s="0" t="n">
        <f aca="false">AS2*AS3</f>
        <v>0</v>
      </c>
      <c r="AT4" s="0" t="n">
        <f aca="false">AT2*AT3</f>
        <v>0</v>
      </c>
      <c r="AU4" s="0" t="n">
        <f aca="false">AU2*AU3</f>
        <v>0</v>
      </c>
      <c r="AV4" s="0" t="n">
        <f aca="false">AV2*AV3</f>
        <v>0</v>
      </c>
      <c r="AW4" s="0" t="n">
        <f aca="false">AW2*AW3</f>
        <v>0</v>
      </c>
      <c r="AX4" s="0" t="n">
        <f aca="false">AX2*AX3</f>
        <v>0</v>
      </c>
      <c r="AY4" s="0" t="n">
        <f aca="false">AY2*AY3</f>
        <v>50</v>
      </c>
      <c r="AZ4" s="0" t="n">
        <f aca="false">AZ2*AZ3</f>
        <v>15</v>
      </c>
      <c r="BA4" s="0" t="n">
        <f aca="false">BA2*BA3</f>
        <v>162</v>
      </c>
      <c r="BB4" s="0" t="n">
        <f aca="false">BB2*BB3</f>
        <v>856</v>
      </c>
      <c r="BC4" s="0" t="n">
        <f aca="false">BC2*BC3</f>
        <v>468</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D35"/>
  <sheetViews>
    <sheetView windowProtection="false"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A1" activeCellId="0" sqref="A1"/>
    </sheetView>
  </sheetViews>
  <sheetFormatPr defaultRowHeight="15"/>
  <cols>
    <col collapsed="false" hidden="false" max="1" min="1" style="0" width="31.4540816326531"/>
    <col collapsed="false" hidden="false" max="1025" min="2" style="0" width="14.0408163265306"/>
  </cols>
  <sheetData>
    <row r="1" customFormat="false" ht="15" hidden="false" customHeight="true" outlineLevel="0" collapsed="false">
      <c r="A1" s="71" t="s">
        <v>227</v>
      </c>
      <c r="B1" s="71"/>
      <c r="C1" s="71"/>
      <c r="D1" s="71"/>
    </row>
    <row r="2" customFormat="false" ht="26.25" hidden="false" customHeight="false" outlineLevel="0" collapsed="false">
      <c r="A2" s="72" t="s">
        <v>228</v>
      </c>
      <c r="B2" s="73" t="s">
        <v>225</v>
      </c>
      <c r="C2" s="73" t="s">
        <v>226</v>
      </c>
      <c r="D2" s="74" t="s">
        <v>164</v>
      </c>
    </row>
    <row r="3" customFormat="false" ht="15" hidden="false" customHeight="false" outlineLevel="0" collapsed="false">
      <c r="A3" s="72" t="s">
        <v>9</v>
      </c>
      <c r="B3" s="74" t="n">
        <v>20</v>
      </c>
      <c r="C3" s="74" t="n">
        <v>1</v>
      </c>
      <c r="D3" s="75" t="n">
        <f aca="false">B3*C3</f>
        <v>20</v>
      </c>
    </row>
    <row r="4" customFormat="false" ht="15" hidden="false" customHeight="false" outlineLevel="0" collapsed="false">
      <c r="A4" s="72" t="s">
        <v>10</v>
      </c>
      <c r="B4" s="74" t="n">
        <v>16</v>
      </c>
      <c r="C4" s="74" t="n">
        <v>1</v>
      </c>
      <c r="D4" s="75" t="n">
        <f aca="false">B4*C4</f>
        <v>16</v>
      </c>
    </row>
    <row r="5" customFormat="false" ht="15" hidden="false" customHeight="false" outlineLevel="0" collapsed="false">
      <c r="A5" s="72" t="s">
        <v>11</v>
      </c>
      <c r="B5" s="74" t="n">
        <v>167</v>
      </c>
      <c r="C5" s="74" t="n">
        <v>3</v>
      </c>
      <c r="D5" s="75" t="n">
        <f aca="false">B5*C5</f>
        <v>501</v>
      </c>
    </row>
    <row r="6" customFormat="false" ht="15" hidden="false" customHeight="false" outlineLevel="0" collapsed="false">
      <c r="A6" s="72" t="s">
        <v>12</v>
      </c>
      <c r="B6" s="74" t="n">
        <v>81</v>
      </c>
      <c r="C6" s="74" t="n">
        <v>3</v>
      </c>
      <c r="D6" s="75" t="n">
        <f aca="false">B6*C6</f>
        <v>243</v>
      </c>
    </row>
    <row r="7" customFormat="false" ht="15" hidden="false" customHeight="false" outlineLevel="0" collapsed="false">
      <c r="A7" s="72" t="s">
        <v>13</v>
      </c>
      <c r="B7" s="74" t="n">
        <v>58</v>
      </c>
      <c r="C7" s="74" t="n">
        <v>1</v>
      </c>
      <c r="D7" s="75" t="n">
        <f aca="false">B7*C7</f>
        <v>58</v>
      </c>
    </row>
    <row r="8" customFormat="false" ht="15" hidden="false" customHeight="false" outlineLevel="0" collapsed="false">
      <c r="A8" s="72" t="s">
        <v>14</v>
      </c>
      <c r="B8" s="74" t="n">
        <v>23</v>
      </c>
      <c r="C8" s="74" t="n">
        <v>1</v>
      </c>
      <c r="D8" s="75" t="n">
        <f aca="false">B8*C8</f>
        <v>23</v>
      </c>
    </row>
    <row r="9" customFormat="false" ht="39" hidden="false" customHeight="false" outlineLevel="0" collapsed="false">
      <c r="A9" s="72" t="s">
        <v>15</v>
      </c>
      <c r="B9" s="74" t="n">
        <v>28</v>
      </c>
      <c r="C9" s="74" t="n">
        <v>1</v>
      </c>
      <c r="D9" s="75" t="n">
        <f aca="false">B9*C9</f>
        <v>28</v>
      </c>
    </row>
    <row r="10" customFormat="false" ht="15" hidden="false" customHeight="false" outlineLevel="0" collapsed="false">
      <c r="A10" s="72" t="s">
        <v>16</v>
      </c>
      <c r="B10" s="74" t="n">
        <v>177</v>
      </c>
      <c r="C10" s="74" t="n">
        <v>3</v>
      </c>
      <c r="D10" s="75" t="n">
        <f aca="false">B10*C10</f>
        <v>531</v>
      </c>
    </row>
    <row r="11" customFormat="false" ht="15" hidden="false" customHeight="false" outlineLevel="0" collapsed="false">
      <c r="A11" s="72" t="s">
        <v>17</v>
      </c>
      <c r="B11" s="74" t="n">
        <v>40</v>
      </c>
      <c r="C11" s="74" t="n">
        <v>2</v>
      </c>
      <c r="D11" s="75" t="n">
        <f aca="false">B11*C11</f>
        <v>80</v>
      </c>
    </row>
    <row r="12" customFormat="false" ht="15" hidden="false" customHeight="false" outlineLevel="0" collapsed="false">
      <c r="A12" s="72" t="s">
        <v>18</v>
      </c>
      <c r="B12" s="74" t="n">
        <v>167</v>
      </c>
      <c r="C12" s="74" t="n">
        <v>3</v>
      </c>
      <c r="D12" s="75" t="n">
        <f aca="false">B12*C12</f>
        <v>501</v>
      </c>
    </row>
    <row r="13" customFormat="false" ht="15" hidden="false" customHeight="false" outlineLevel="0" collapsed="false">
      <c r="A13" s="72" t="s">
        <v>19</v>
      </c>
      <c r="B13" s="74" t="n">
        <v>47</v>
      </c>
      <c r="C13" s="74" t="n">
        <v>1</v>
      </c>
      <c r="D13" s="75" t="n">
        <f aca="false">B13*C13</f>
        <v>47</v>
      </c>
    </row>
    <row r="14" customFormat="false" ht="15" hidden="false" customHeight="false" outlineLevel="0" collapsed="false">
      <c r="A14" s="72" t="s">
        <v>20</v>
      </c>
      <c r="B14" s="74" t="n">
        <v>56</v>
      </c>
      <c r="C14" s="74" t="n">
        <v>1</v>
      </c>
      <c r="D14" s="75" t="n">
        <f aca="false">B14*C14</f>
        <v>56</v>
      </c>
    </row>
    <row r="15" customFormat="false" ht="15" hidden="false" customHeight="false" outlineLevel="0" collapsed="false">
      <c r="A15" s="72" t="s">
        <v>21</v>
      </c>
      <c r="B15" s="74" t="n">
        <v>58</v>
      </c>
      <c r="C15" s="74" t="n">
        <v>1</v>
      </c>
      <c r="D15" s="75" t="n">
        <f aca="false">B15*C15</f>
        <v>58</v>
      </c>
    </row>
    <row r="16" customFormat="false" ht="15" hidden="false" customHeight="false" outlineLevel="0" collapsed="false">
      <c r="A16" s="72" t="s">
        <v>22</v>
      </c>
      <c r="B16" s="74" t="n">
        <v>38</v>
      </c>
      <c r="C16" s="74" t="n">
        <v>1</v>
      </c>
      <c r="D16" s="75" t="n">
        <f aca="false">B16*C16</f>
        <v>38</v>
      </c>
    </row>
    <row r="17" customFormat="false" ht="15" hidden="false" customHeight="false" outlineLevel="0" collapsed="false">
      <c r="A17" s="72" t="s">
        <v>23</v>
      </c>
      <c r="B17" s="74" t="n">
        <v>60</v>
      </c>
      <c r="C17" s="74" t="n">
        <v>2</v>
      </c>
      <c r="D17" s="75" t="n">
        <f aca="false">B17*C17</f>
        <v>120</v>
      </c>
    </row>
    <row r="18" customFormat="false" ht="15" hidden="false" customHeight="false" outlineLevel="0" collapsed="false">
      <c r="A18" s="73" t="s">
        <v>24</v>
      </c>
      <c r="B18" s="75"/>
      <c r="C18" s="75"/>
      <c r="D18" s="75" t="n">
        <f aca="false">B18*C18</f>
        <v>0</v>
      </c>
    </row>
    <row r="19" customFormat="false" ht="15" hidden="false" customHeight="false" outlineLevel="0" collapsed="false">
      <c r="A19" s="73" t="s">
        <v>25</v>
      </c>
      <c r="B19" s="75"/>
      <c r="C19" s="75"/>
      <c r="D19" s="75" t="n">
        <f aca="false">B19*C19</f>
        <v>0</v>
      </c>
    </row>
    <row r="20" customFormat="false" ht="15" hidden="false" customHeight="false" outlineLevel="0" collapsed="false">
      <c r="A20" s="73" t="s">
        <v>26</v>
      </c>
      <c r="B20" s="75"/>
      <c r="C20" s="75"/>
      <c r="D20" s="75" t="n">
        <f aca="false">B20*C20</f>
        <v>0</v>
      </c>
    </row>
    <row r="21" customFormat="false" ht="26.25" hidden="false" customHeight="false" outlineLevel="0" collapsed="false">
      <c r="A21" s="76" t="s">
        <v>27</v>
      </c>
      <c r="B21" s="75"/>
      <c r="C21" s="75"/>
      <c r="D21" s="75" t="n">
        <f aca="false">B21*C21</f>
        <v>0</v>
      </c>
    </row>
    <row r="22" customFormat="false" ht="15" hidden="false" customHeight="false" outlineLevel="0" collapsed="false">
      <c r="A22" s="73" t="s">
        <v>28</v>
      </c>
      <c r="B22" s="75"/>
      <c r="C22" s="75"/>
      <c r="D22" s="75" t="n">
        <f aca="false">B22*C22</f>
        <v>0</v>
      </c>
    </row>
    <row r="23" customFormat="false" ht="15" hidden="false" customHeight="false" outlineLevel="0" collapsed="false">
      <c r="A23" s="73" t="s">
        <v>29</v>
      </c>
      <c r="B23" s="75"/>
      <c r="C23" s="75"/>
      <c r="D23" s="75" t="n">
        <f aca="false">B23*C23</f>
        <v>0</v>
      </c>
    </row>
    <row r="24" customFormat="false" ht="15" hidden="false" customHeight="false" outlineLevel="0" collapsed="false">
      <c r="A24" s="73" t="s">
        <v>30</v>
      </c>
      <c r="B24" s="75"/>
      <c r="C24" s="75"/>
      <c r="D24" s="75" t="n">
        <f aca="false">B24*C24</f>
        <v>0</v>
      </c>
    </row>
    <row r="25" customFormat="false" ht="15" hidden="false" customHeight="false" outlineLevel="0" collapsed="false">
      <c r="A25" s="73" t="s">
        <v>31</v>
      </c>
      <c r="B25" s="75"/>
      <c r="C25" s="75"/>
      <c r="D25" s="75" t="n">
        <f aca="false">B25*C25</f>
        <v>0</v>
      </c>
    </row>
    <row r="26" customFormat="false" ht="15" hidden="false" customHeight="false" outlineLevel="0" collapsed="false">
      <c r="A26" s="73" t="s">
        <v>32</v>
      </c>
      <c r="B26" s="75"/>
      <c r="C26" s="75"/>
      <c r="D26" s="75" t="n">
        <f aca="false">B26*C26</f>
        <v>0</v>
      </c>
    </row>
    <row r="27" customFormat="false" ht="15" hidden="false" customHeight="false" outlineLevel="0" collapsed="false">
      <c r="A27" s="73" t="s">
        <v>222</v>
      </c>
      <c r="B27" s="75"/>
      <c r="C27" s="75"/>
      <c r="D27" s="75" t="n">
        <f aca="false">B27*C27</f>
        <v>0</v>
      </c>
    </row>
    <row r="28" customFormat="false" ht="15" hidden="false" customHeight="false" outlineLevel="0" collapsed="false">
      <c r="A28" s="73" t="s">
        <v>34</v>
      </c>
      <c r="B28" s="75"/>
      <c r="C28" s="75"/>
      <c r="D28" s="75" t="n">
        <f aca="false">B28*C28</f>
        <v>0</v>
      </c>
    </row>
    <row r="29" customFormat="false" ht="15" hidden="false" customHeight="false" outlineLevel="0" collapsed="false">
      <c r="A29" s="73" t="s">
        <v>35</v>
      </c>
      <c r="B29" s="75"/>
      <c r="C29" s="75"/>
      <c r="D29" s="75" t="n">
        <f aca="false">B29*C29</f>
        <v>0</v>
      </c>
    </row>
    <row r="30" customFormat="false" ht="15" hidden="false" customHeight="false" outlineLevel="0" collapsed="false">
      <c r="A30" s="73" t="s">
        <v>36</v>
      </c>
      <c r="B30" s="75"/>
      <c r="C30" s="75"/>
      <c r="D30" s="75" t="n">
        <f aca="false">B30*C30</f>
        <v>0</v>
      </c>
    </row>
    <row r="31" customFormat="false" ht="15" hidden="false" customHeight="false" outlineLevel="0" collapsed="false">
      <c r="A31" s="73" t="s">
        <v>37</v>
      </c>
      <c r="B31" s="75"/>
      <c r="C31" s="75"/>
      <c r="D31" s="75" t="n">
        <f aca="false">B31*C31</f>
        <v>0</v>
      </c>
    </row>
    <row r="32" customFormat="false" ht="15" hidden="false" customHeight="false" outlineLevel="0" collapsed="false">
      <c r="A32" s="73" t="s">
        <v>223</v>
      </c>
      <c r="B32" s="74" t="n">
        <v>50</v>
      </c>
      <c r="C32" s="74" t="n">
        <v>1</v>
      </c>
      <c r="D32" s="75" t="n">
        <f aca="false">B32*C32</f>
        <v>50</v>
      </c>
    </row>
    <row r="33" customFormat="false" ht="26.25" hidden="false" customHeight="false" outlineLevel="0" collapsed="false">
      <c r="A33" s="73" t="s">
        <v>224</v>
      </c>
      <c r="B33" s="74" t="n">
        <v>81</v>
      </c>
      <c r="C33" s="74" t="n">
        <v>2</v>
      </c>
      <c r="D33" s="75" t="n">
        <f aca="false">B33*C33</f>
        <v>162</v>
      </c>
    </row>
    <row r="34" customFormat="false" ht="15" hidden="false" customHeight="false" outlineLevel="0" collapsed="false">
      <c r="A34" s="73" t="s">
        <v>40</v>
      </c>
      <c r="B34" s="74" t="n">
        <f aca="false">(173*2)+(170*3)</f>
        <v>856</v>
      </c>
      <c r="C34" s="74" t="n">
        <v>1</v>
      </c>
      <c r="D34" s="75" t="n">
        <f aca="false">B34*C34</f>
        <v>856</v>
      </c>
    </row>
    <row r="35" customFormat="false" ht="15" hidden="false" customHeight="false" outlineLevel="0" collapsed="false">
      <c r="A35" s="73" t="s">
        <v>41</v>
      </c>
      <c r="B35" s="74" t="n">
        <v>156</v>
      </c>
      <c r="C35" s="74" t="n">
        <v>3</v>
      </c>
      <c r="D35" s="75" t="n">
        <f aca="false">B35*C35</f>
        <v>468</v>
      </c>
    </row>
  </sheetData>
  <mergeCells count="1">
    <mergeCell ref="A1:D1"/>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53"/>
  <sheetViews>
    <sheetView windowProtection="false"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A1" activeCellId="0" sqref="A1"/>
    </sheetView>
  </sheetViews>
  <sheetFormatPr defaultRowHeight="15"/>
  <cols>
    <col collapsed="false" hidden="false" max="1025" min="1" style="0" width="14.0408163265306"/>
  </cols>
  <sheetData>
    <row r="1" customFormat="false" ht="15" hidden="false" customHeight="false" outlineLevel="0" collapsed="false">
      <c r="A1" s="63" t="s">
        <v>229</v>
      </c>
      <c r="B1" s="63" t="s">
        <v>230</v>
      </c>
      <c r="C1" s="63" t="s">
        <v>231</v>
      </c>
    </row>
    <row r="2" customFormat="false" ht="15" hidden="false" customHeight="false" outlineLevel="0" collapsed="false">
      <c r="A2" s="63" t="s">
        <v>232</v>
      </c>
      <c r="B2" s="63" t="n">
        <v>39</v>
      </c>
    </row>
    <row r="3" customFormat="false" ht="15" hidden="false" customHeight="false" outlineLevel="0" collapsed="false">
      <c r="A3" s="63" t="s">
        <v>233</v>
      </c>
      <c r="B3" s="63" t="n">
        <v>84</v>
      </c>
    </row>
    <row r="4" customFormat="false" ht="15" hidden="false" customHeight="false" outlineLevel="0" collapsed="false">
      <c r="A4" s="63" t="s">
        <v>234</v>
      </c>
      <c r="B4" s="63" t="n">
        <v>9</v>
      </c>
    </row>
    <row r="5" customFormat="false" ht="15" hidden="false" customHeight="false" outlineLevel="0" collapsed="false">
      <c r="A5" s="63" t="s">
        <v>235</v>
      </c>
      <c r="B5" s="63" t="n">
        <v>17</v>
      </c>
    </row>
    <row r="6" customFormat="false" ht="15" hidden="false" customHeight="false" outlineLevel="0" collapsed="false">
      <c r="A6" s="63" t="s">
        <v>236</v>
      </c>
      <c r="C6" s="63" t="n">
        <v>25</v>
      </c>
    </row>
    <row r="7" customFormat="false" ht="15" hidden="false" customHeight="false" outlineLevel="0" collapsed="false">
      <c r="A7" s="63" t="s">
        <v>237</v>
      </c>
      <c r="C7" s="63" t="n">
        <v>21</v>
      </c>
    </row>
    <row r="8" customFormat="false" ht="15" hidden="false" customHeight="false" outlineLevel="0" collapsed="false">
      <c r="A8" s="63" t="s">
        <v>238</v>
      </c>
      <c r="B8" s="63" t="n">
        <v>34</v>
      </c>
    </row>
    <row r="9" customFormat="false" ht="15" hidden="false" customHeight="false" outlineLevel="0" collapsed="false">
      <c r="A9" s="63" t="s">
        <v>239</v>
      </c>
      <c r="C9" s="63" t="n">
        <v>44</v>
      </c>
    </row>
    <row r="10" customFormat="false" ht="15" hidden="false" customHeight="false" outlineLevel="0" collapsed="false">
      <c r="A10" s="63" t="s">
        <v>240</v>
      </c>
      <c r="C10" s="63" t="n">
        <v>7</v>
      </c>
    </row>
    <row r="11" customFormat="false" ht="15" hidden="false" customHeight="false" outlineLevel="0" collapsed="false">
      <c r="A11" s="63" t="s">
        <v>241</v>
      </c>
      <c r="C11" s="63" t="n">
        <v>110</v>
      </c>
    </row>
    <row r="12" customFormat="false" ht="15" hidden="false" customHeight="false" outlineLevel="0" collapsed="false">
      <c r="A12" s="63" t="s">
        <v>242</v>
      </c>
      <c r="C12" s="63" t="n">
        <v>210</v>
      </c>
    </row>
    <row r="13" customFormat="false" ht="15" hidden="false" customHeight="false" outlineLevel="0" collapsed="false">
      <c r="A13" s="63" t="s">
        <v>243</v>
      </c>
      <c r="C13" s="63" t="n">
        <v>12</v>
      </c>
    </row>
    <row r="14" customFormat="false" ht="15" hidden="false" customHeight="false" outlineLevel="0" collapsed="false">
      <c r="A14" s="63" t="s">
        <v>244</v>
      </c>
      <c r="C14" s="63" t="n">
        <v>34</v>
      </c>
    </row>
    <row r="15" customFormat="false" ht="15" hidden="false" customHeight="false" outlineLevel="0" collapsed="false">
      <c r="A15" s="63" t="s">
        <v>245</v>
      </c>
      <c r="C15" s="63" t="n">
        <v>110</v>
      </c>
    </row>
    <row r="16" customFormat="false" ht="15" hidden="false" customHeight="false" outlineLevel="0" collapsed="false">
      <c r="A16" s="63" t="s">
        <v>246</v>
      </c>
      <c r="B16" s="63" t="n">
        <v>49</v>
      </c>
    </row>
    <row r="17" customFormat="false" ht="15" hidden="false" customHeight="false" outlineLevel="0" collapsed="false">
      <c r="A17" s="63" t="s">
        <v>247</v>
      </c>
      <c r="C17" s="63" t="n">
        <v>55</v>
      </c>
    </row>
    <row r="18" customFormat="false" ht="15" hidden="false" customHeight="false" outlineLevel="0" collapsed="false">
      <c r="A18" s="63" t="s">
        <v>248</v>
      </c>
      <c r="B18" s="63" t="n">
        <v>52</v>
      </c>
    </row>
    <row r="19" customFormat="false" ht="15" hidden="false" customHeight="false" outlineLevel="0" collapsed="false">
      <c r="A19" s="63" t="s">
        <v>249</v>
      </c>
      <c r="C19" s="63" t="n">
        <v>19</v>
      </c>
    </row>
    <row r="20" customFormat="false" ht="15" hidden="false" customHeight="false" outlineLevel="0" collapsed="false">
      <c r="A20" s="63" t="s">
        <v>250</v>
      </c>
      <c r="B20" s="63" t="n">
        <v>28</v>
      </c>
    </row>
    <row r="21" customFormat="false" ht="15" hidden="false" customHeight="false" outlineLevel="0" collapsed="false">
      <c r="A21" s="63" t="s">
        <v>251</v>
      </c>
      <c r="B21" s="63" t="n">
        <v>30</v>
      </c>
    </row>
    <row r="22" customFormat="false" ht="15" hidden="false" customHeight="false" outlineLevel="0" collapsed="false">
      <c r="A22" s="63" t="s">
        <v>252</v>
      </c>
      <c r="B22" s="63" t="n">
        <v>40</v>
      </c>
    </row>
    <row r="23" customFormat="false" ht="15" hidden="false" customHeight="false" outlineLevel="0" collapsed="false">
      <c r="A23" s="63" t="s">
        <v>253</v>
      </c>
      <c r="B23" s="63" t="n">
        <v>71</v>
      </c>
    </row>
    <row r="24" customFormat="false" ht="15" hidden="false" customHeight="false" outlineLevel="0" collapsed="false">
      <c r="A24" s="63" t="s">
        <v>254</v>
      </c>
      <c r="C24" s="63" t="n">
        <v>47</v>
      </c>
    </row>
    <row r="25" customFormat="false" ht="15" hidden="false" customHeight="false" outlineLevel="0" collapsed="false">
      <c r="A25" s="63" t="s">
        <v>255</v>
      </c>
      <c r="B25" s="63" t="n">
        <v>14</v>
      </c>
    </row>
    <row r="26" customFormat="false" ht="15" hidden="false" customHeight="false" outlineLevel="0" collapsed="false">
      <c r="A26" s="63" t="s">
        <v>256</v>
      </c>
      <c r="B26" s="63" t="n">
        <v>74</v>
      </c>
    </row>
    <row r="27" customFormat="false" ht="15" hidden="false" customHeight="false" outlineLevel="0" collapsed="false">
      <c r="A27" s="63" t="s">
        <v>257</v>
      </c>
      <c r="B27" s="63" t="n">
        <v>26</v>
      </c>
    </row>
    <row r="28" customFormat="false" ht="15" hidden="false" customHeight="false" outlineLevel="0" collapsed="false">
      <c r="A28" s="63" t="s">
        <v>258</v>
      </c>
      <c r="B28" s="63" t="n">
        <v>63</v>
      </c>
    </row>
    <row r="29" customFormat="false" ht="15" hidden="false" customHeight="false" outlineLevel="0" collapsed="false">
      <c r="A29" s="63" t="s">
        <v>259</v>
      </c>
      <c r="B29" s="63" t="n">
        <v>75</v>
      </c>
    </row>
    <row r="30" customFormat="false" ht="15" hidden="false" customHeight="false" outlineLevel="0" collapsed="false">
      <c r="A30" s="63" t="s">
        <v>260</v>
      </c>
      <c r="B30" s="63" t="n">
        <v>133</v>
      </c>
    </row>
    <row r="31" customFormat="false" ht="15" hidden="false" customHeight="false" outlineLevel="0" collapsed="false">
      <c r="A31" s="63" t="s">
        <v>261</v>
      </c>
      <c r="C31" s="63" t="n">
        <v>17</v>
      </c>
    </row>
    <row r="32" customFormat="false" ht="15" hidden="false" customHeight="false" outlineLevel="0" collapsed="false">
      <c r="A32" s="63" t="s">
        <v>262</v>
      </c>
      <c r="C32" s="63" t="n">
        <v>26</v>
      </c>
    </row>
    <row r="33" customFormat="false" ht="15" hidden="false" customHeight="false" outlineLevel="0" collapsed="false">
      <c r="A33" s="63" t="s">
        <v>263</v>
      </c>
      <c r="C33" s="63" t="n">
        <v>12</v>
      </c>
    </row>
    <row r="34" customFormat="false" ht="15" hidden="false" customHeight="false" outlineLevel="0" collapsed="false">
      <c r="A34" s="63" t="s">
        <v>264</v>
      </c>
      <c r="C34" s="63" t="n">
        <v>7</v>
      </c>
    </row>
    <row r="35" customFormat="false" ht="15" hidden="false" customHeight="false" outlineLevel="0" collapsed="false">
      <c r="A35" s="63" t="s">
        <v>265</v>
      </c>
      <c r="C35" s="63" t="n">
        <v>15</v>
      </c>
    </row>
    <row r="36" customFormat="false" ht="15" hidden="false" customHeight="false" outlineLevel="0" collapsed="false">
      <c r="A36" s="63" t="s">
        <v>266</v>
      </c>
      <c r="B36" s="63" t="n">
        <v>28</v>
      </c>
    </row>
    <row r="37" customFormat="false" ht="15" hidden="false" customHeight="false" outlineLevel="0" collapsed="false">
      <c r="A37" s="63" t="s">
        <v>267</v>
      </c>
      <c r="B37" s="63" t="n">
        <v>8</v>
      </c>
    </row>
    <row r="38" customFormat="false" ht="15" hidden="false" customHeight="false" outlineLevel="0" collapsed="false">
      <c r="A38" s="63" t="s">
        <v>268</v>
      </c>
      <c r="B38" s="63" t="n">
        <v>13</v>
      </c>
    </row>
    <row r="39" customFormat="false" ht="15" hidden="false" customHeight="false" outlineLevel="0" collapsed="false">
      <c r="A39" s="63" t="s">
        <v>269</v>
      </c>
      <c r="C39" s="63" t="n">
        <v>65</v>
      </c>
    </row>
    <row r="40" customFormat="false" ht="15" hidden="false" customHeight="false" outlineLevel="0" collapsed="false">
      <c r="A40" s="63" t="s">
        <v>270</v>
      </c>
      <c r="C40" s="63" t="n">
        <v>74</v>
      </c>
    </row>
    <row r="41" customFormat="false" ht="15" hidden="false" customHeight="false" outlineLevel="0" collapsed="false">
      <c r="A41" s="63" t="s">
        <v>271</v>
      </c>
      <c r="C41" s="63" t="n">
        <v>29</v>
      </c>
    </row>
    <row r="42" customFormat="false" ht="15" hidden="false" customHeight="false" outlineLevel="0" collapsed="false">
      <c r="A42" s="63" t="s">
        <v>272</v>
      </c>
      <c r="C42" s="63" t="n">
        <v>21</v>
      </c>
    </row>
    <row r="43" customFormat="false" ht="15" hidden="false" customHeight="false" outlineLevel="0" collapsed="false">
      <c r="A43" s="63" t="s">
        <v>273</v>
      </c>
      <c r="C43" s="63" t="n">
        <v>44</v>
      </c>
    </row>
    <row r="44" customFormat="false" ht="15" hidden="false" customHeight="false" outlineLevel="0" collapsed="false">
      <c r="A44" s="63" t="s">
        <v>274</v>
      </c>
      <c r="C44" s="63" t="n">
        <v>19</v>
      </c>
    </row>
    <row r="45" customFormat="false" ht="15" hidden="false" customHeight="false" outlineLevel="0" collapsed="false">
      <c r="A45" s="63" t="s">
        <v>275</v>
      </c>
      <c r="C45" s="63" t="n">
        <v>18</v>
      </c>
    </row>
    <row r="46" customFormat="false" ht="15" hidden="false" customHeight="false" outlineLevel="0" collapsed="false">
      <c r="A46" s="63" t="s">
        <v>276</v>
      </c>
      <c r="C46" s="63" t="n">
        <v>10</v>
      </c>
    </row>
    <row r="47" customFormat="false" ht="15" hidden="false" customHeight="false" outlineLevel="0" collapsed="false">
      <c r="A47" s="63" t="s">
        <v>277</v>
      </c>
      <c r="C47" s="63" t="n">
        <v>12</v>
      </c>
    </row>
    <row r="48" customFormat="false" ht="15" hidden="false" customHeight="false" outlineLevel="0" collapsed="false">
      <c r="A48" s="63" t="s">
        <v>278</v>
      </c>
      <c r="C48" s="63" t="n">
        <v>22</v>
      </c>
    </row>
    <row r="49" customFormat="false" ht="15" hidden="false" customHeight="false" outlineLevel="0" collapsed="false">
      <c r="A49" s="63" t="s">
        <v>279</v>
      </c>
      <c r="C49" s="63" t="n">
        <v>43</v>
      </c>
    </row>
    <row r="50" customFormat="false" ht="15" hidden="false" customHeight="false" outlineLevel="0" collapsed="false">
      <c r="A50" s="63" t="s">
        <v>280</v>
      </c>
      <c r="C50" s="63" t="n">
        <v>44</v>
      </c>
    </row>
    <row r="51" customFormat="false" ht="15" hidden="false" customHeight="false" outlineLevel="0" collapsed="false">
      <c r="A51" s="63" t="s">
        <v>281</v>
      </c>
      <c r="C51" s="63" t="n">
        <v>19</v>
      </c>
    </row>
    <row r="52" customFormat="false" ht="15" hidden="false" customHeight="false" outlineLevel="0" collapsed="false">
      <c r="A52" s="63" t="s">
        <v>282</v>
      </c>
      <c r="C52" s="63" t="n">
        <v>124</v>
      </c>
    </row>
    <row r="53" customFormat="false" ht="15" hidden="false" customHeight="false" outlineLevel="0" collapsed="false">
      <c r="A53" s="63" t="s">
        <v>283</v>
      </c>
      <c r="C53" s="63" t="n">
        <v>27</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154</TotalTime>
  <Application>LibreOffice/5.1.6.2$Windows_x86 LibreOffice_project/07ac168c60a517dba0f0d7bc7540f5afa45f0909</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dcterms:modified xsi:type="dcterms:W3CDTF">2018-05-15T11:53:15Z</dcterms:modified>
  <cp:revision>21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